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T:\HR\Forms\"/>
    </mc:Choice>
  </mc:AlternateContent>
  <xr:revisionPtr revIDLastSave="0" documentId="13_ncr:1_{DC5A2B0B-6F03-471D-B05B-9291F32B82E8}" xr6:coauthVersionLast="47" xr6:coauthVersionMax="47" xr10:uidLastSave="{00000000-0000-0000-0000-000000000000}"/>
  <bookViews>
    <workbookView xWindow="28950" yWindow="270" windowWidth="28455" windowHeight="15420" xr2:uid="{00000000-000D-0000-FFFF-FFFF00000000}"/>
  </bookViews>
  <sheets>
    <sheet name="Travel Expense Request" sheetId="2" r:id="rId1"/>
    <sheet name="Travel Expense Reconciliation" sheetId="1" r:id="rId2"/>
    <sheet name="Cheque Request" sheetId="5" r:id="rId3"/>
    <sheet name="1810000413-eng (1)" sheetId="4" state="hidden" r:id="rId4"/>
    <sheet name="0=" sheetId="3" state="hidden" r:id="rId5"/>
  </sheets>
  <definedNames>
    <definedName name="_xlnm.Print_Area" localSheetId="2">'Cheque Request'!$A$2:$J$43</definedName>
    <definedName name="_xlnm.Print_Area" localSheetId="1">'Travel Expense Reconciliation'!$A$1:$J$57</definedName>
    <definedName name="_xlnm.Print_Area" localSheetId="0">'Travel Expense Request'!$B$1:$K$56</definedName>
    <definedName name="_xlnm.Print_Titles" localSheetId="1">'Travel Expense Reconciliation'!$1:$3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2" l="1"/>
  <c r="G8" i="1"/>
  <c r="G7" i="1"/>
  <c r="G6" i="1"/>
  <c r="G5" i="1"/>
  <c r="G4" i="1"/>
  <c r="B8" i="1"/>
  <c r="B7" i="1"/>
  <c r="B6" i="1"/>
  <c r="B5" i="1"/>
  <c r="B4" i="1"/>
  <c r="J52" i="1"/>
  <c r="H34" i="5" s="1"/>
  <c r="D18" i="5"/>
  <c r="J42" i="1" l="1"/>
  <c r="J51" i="1" s="1"/>
  <c r="H33" i="5" l="1"/>
  <c r="F28" i="2"/>
  <c r="K28" i="2" s="1"/>
  <c r="E40" i="1" l="1"/>
  <c r="E38" i="1"/>
  <c r="E36" i="1"/>
  <c r="E34" i="1"/>
  <c r="J34" i="1" s="1"/>
  <c r="E32" i="1"/>
  <c r="E30" i="1"/>
  <c r="E28" i="1"/>
  <c r="J28" i="1" s="1"/>
  <c r="K30" i="2" l="1"/>
  <c r="K40" i="2"/>
  <c r="K38" i="2"/>
  <c r="K36" i="2"/>
  <c r="K34" i="2"/>
  <c r="K32" i="2"/>
  <c r="K44" i="2" l="1"/>
  <c r="J32" i="1"/>
  <c r="J40" i="1" l="1"/>
  <c r="J38" i="1"/>
  <c r="J36" i="1"/>
  <c r="J49" i="1" s="1"/>
  <c r="J30" i="1"/>
  <c r="J24" i="1"/>
  <c r="J48" i="1" l="1"/>
  <c r="J50" i="1"/>
  <c r="H32" i="5" s="1"/>
  <c r="J46" i="1"/>
  <c r="H31" i="5" l="1"/>
  <c r="D24" i="5" s="1"/>
  <c r="L24" i="5" s="1"/>
  <c r="J53" i="1"/>
</calcChain>
</file>

<file path=xl/sharedStrings.xml><?xml version="1.0" encoding="utf-8"?>
<sst xmlns="http://schemas.openxmlformats.org/spreadsheetml/2006/main" count="217" uniqueCount="179">
  <si>
    <t>Travel and Business Expense Reconciliation</t>
  </si>
  <si>
    <t>(attach original invoice and boarding pass)</t>
  </si>
  <si>
    <t>(attach rental agreement and final invoice)</t>
  </si>
  <si>
    <t>(attach detailed hotel statement)</t>
  </si>
  <si>
    <t>Summary of Travel and Business Expenses</t>
  </si>
  <si>
    <t>1. Expenses Paid Directly by the Town:</t>
  </si>
  <si>
    <t>2. Expenses to be Reimbursed:</t>
  </si>
  <si>
    <t>Rate per day:</t>
  </si>
  <si>
    <t>Number of days or part days (specify):</t>
  </si>
  <si>
    <t>Number of kms driven (specify):</t>
  </si>
  <si>
    <t>Number of breakfasts (specify):</t>
  </si>
  <si>
    <t>Number of lunches (specify):</t>
  </si>
  <si>
    <t>Number of dinners (specify):</t>
  </si>
  <si>
    <t>Travel Allowance:</t>
  </si>
  <si>
    <t>Number of days (specify):</t>
  </si>
  <si>
    <t>(attach receipts)</t>
  </si>
  <si>
    <t>Mileage:</t>
  </si>
  <si>
    <t>Total - Expenses to be Reimbursed</t>
  </si>
  <si>
    <t>Total - Expenses Paid Directy by the Town</t>
  </si>
  <si>
    <t>Claimant's Signature:</t>
  </si>
  <si>
    <t>Date:</t>
  </si>
  <si>
    <t>Method of Transportation:</t>
  </si>
  <si>
    <t>Travel and Business Expense Request Form</t>
  </si>
  <si>
    <t>Estimated Travel and Business Expenses</t>
  </si>
  <si>
    <t>Meal Expenses as per Schedule A to Travel and Business Expense Policy:</t>
  </si>
  <si>
    <t>Total Estimated Travel and Business Expense</t>
  </si>
  <si>
    <t>Signature of Requestor:</t>
  </si>
  <si>
    <t>I hereby certify that all expenses claimed on this Travel and Business Expense Reconciliation were incurred by me travelling on behalf of the Town of Essex, they have been incurred in accordance with the Travel and Business Expense Policy and they were not paid by other sources.</t>
  </si>
  <si>
    <t>Approved by: (Department Head/Chief Administrative Officer)</t>
  </si>
  <si>
    <t>Rate per km (first 5,000 kms driven to date):</t>
  </si>
  <si>
    <t>(Use Tab key to navigate this form)</t>
  </si>
  <si>
    <t>Rate per km (over 5,000 kms driven to date):</t>
  </si>
  <si>
    <t>Number of days</t>
  </si>
  <si>
    <t>Other (specify)  (including HST)</t>
  </si>
  <si>
    <t>Return completed and approved form within 20 business days of returning from travel</t>
  </si>
  <si>
    <t>Submit completed Travel and Business Expense Reconciliation Forms, including course/conference itinerary to the Manager, Human Resources.</t>
  </si>
  <si>
    <t>Submit approved Travel and Business Expense Request Forms, including conference/course itinerary, to the Manager, Human Resources.</t>
  </si>
  <si>
    <t>(attach original invoice and itinerary if multiple-day event)</t>
  </si>
  <si>
    <t>Account(s) to be Charged:</t>
  </si>
  <si>
    <t>GL:</t>
  </si>
  <si>
    <t>Amount:</t>
  </si>
  <si>
    <t>Consumer Price Index by product group, monthly, not seasonally adjusted, Canada, provinces, Whitehorse, Yellowknife and Iqaluit 1 2</t>
  </si>
  <si>
    <t>Monthly</t>
  </si>
  <si>
    <t>Table: 18-10-0004-13 (formerly CANSIM 326-0020)</t>
  </si>
  <si>
    <t>Geography: Canada, Census metropolitan area, Census metropolitan area part, Census subdivision, Province or territory</t>
  </si>
  <si>
    <t>Ontario</t>
  </si>
  <si>
    <t>Products and product groups3</t>
  </si>
  <si>
    <t>October 2018 to November 2018</t>
  </si>
  <si>
    <t>November 2017 to November 2018</t>
  </si>
  <si>
    <t>2002=100</t>
  </si>
  <si>
    <t>Percentage change</t>
  </si>
  <si>
    <t>All-items</t>
  </si>
  <si>
    <t>Food 4</t>
  </si>
  <si>
    <t>Shelter 5</t>
  </si>
  <si>
    <t>Household operations, furnishings and equipment</t>
  </si>
  <si>
    <t>Clothing and footwear</t>
  </si>
  <si>
    <t>Transportation</t>
  </si>
  <si>
    <t>Health and personal care</t>
  </si>
  <si>
    <t>Recreation, education and reading</t>
  </si>
  <si>
    <t>Alcoholic beverages and tobacco products</t>
  </si>
  <si>
    <t>1992=100</t>
  </si>
  <si>
    <t>All-items (1992=100)</t>
  </si>
  <si>
    <t>All-items excluding food</t>
  </si>
  <si>
    <t>All-items excluding food and energy 6</t>
  </si>
  <si>
    <t>All-items excluding alcoholic beverages, tobacco products and smokers' supplies</t>
  </si>
  <si>
    <t>All-items excluding energy 6</t>
  </si>
  <si>
    <t>All-items excluding gasoline</t>
  </si>
  <si>
    <t>All-items excluding shelter, insurance and financial services</t>
  </si>
  <si>
    <t>Energy 6</t>
  </si>
  <si>
    <t>Goods 7</t>
  </si>
  <si>
    <t>Durable goods 7</t>
  </si>
  <si>
    <t>Semi-durable goods 7</t>
  </si>
  <si>
    <t>Non-durable goods 7</t>
  </si>
  <si>
    <t>Services 8</t>
  </si>
  <si>
    <t>Footnotes:</t>
  </si>
  <si>
    <t>The Consumer Price Index (CPI) is not a cost-of-living index. The objective behind a cost-of-living index is to measure changes in expenditures necessary for consumers to maintain a constant standard of living. The idea is that consumers would normally switch between products as the price relationship of goods changes. If, for example, consumers get the same satisfaction from drinking tea as they do from coffee, then it is possible to substitute tea for coffee if the price of tea falls relative to the price of coffee. The cheaper of the interchangeable products may be chosen. We could compute a cost-of-living index for an individual if we had complete information about that person's taste and spending habits. To do this for a large number of people, let alone the total population of Canada, is impossible. For this reason, regularly published price indexes are based on the fixed-basket concept rather than the cost-of-living concept.</t>
  </si>
  <si>
    <t>This table replaces CANSIM table 326-0001 which was archived with the release of April 2007 data.</t>
  </si>
  <si>
    <t>The goods and services that make up the Consumer Price Index (CPI) are organized according to a hierarchical structure with the "all-items CPI" as the top level. Eight major components of goods and services make up the "all-items CPI". They are: "food", "shelter", "household operations, furnishings and equipment", "clothing and footwear", "transportation", "health and personal care", "recreation, education and reading", and "alcoholic beverages and tobacco products". These eight components are broken down into a varying number of sub-groups which are in turn broken down into other sub-groups. Indents are used to identify the components that make up each level of aggregation. For example, the eight major components appear with one indent relative to the "all-items CPI" to show that they are combined to obtain the "all-items CPI". NOTE: Some items are recombined outside the main structure of the CPI to obtain special aggregates such as "all-items excluding food and energy", "energy", "goods", "services", or "fresh fruit and vegetables". They are listed after the components of the main structure of the CPI following the last major component entitled "alcoholic beverages and tobacco products".</t>
  </si>
  <si>
    <t>Food includes non-alcoholic beverages.</t>
  </si>
  <si>
    <t>Part of the increase first recorded in the shelter index for Yellowknife for December 2004 inadvertently reflected rent increases that actually occurred earlier. As a result, the change in the shelter index was overstated in December 2004, and was understated in the previous two years. The shelter index series for Yellowknife has been corrected from December 2002. In addition, the Yellowknife All-items Consumer Price Index (CPI) and some Yellowknife special aggregate index series have also changed. Data for Canada and all other provinces and territories were not affected.</t>
  </si>
  <si>
    <t>The special aggregate 'energy' includes: 'electricity', 'natural gas', 'fuel oil and other fuels', 'gasoline', and 'fuel, parts and accessories for recreational vehicles'.</t>
  </si>
  <si>
    <t>Goods are physical or tangible commodities usually classified according to their life span into non-durable goods, semi-durable goods and durable goods. Non-durable goods are those goods that can be used up entirely in less than a year, assuming normal usage. For example, fresh food products, disposable cameras and gasoline are non-durable goods. Semi-durable goods are those goods that may last less than 12 months or greater than 12 months depending on the purpose to which they are put. For example, clothing, footwear and household textiles are semi-durable goods. Durable goods are those goods which may be used repeatedly or continuously over more than a year, assuming normal usage. For example, cars, audio and video equipment and furniture are durable goods.</t>
  </si>
  <si>
    <t>A service in the Consumer Price Index (CPI) is characterized by valuable work performed by an individual or organization on behalf of a consumer, for example, car tune-ups, haircuts and city public transportation. Transactions classified as a service may include the cost of goods by their nature. Examples include food in restaurant food services and materials in clothing repair services.</t>
  </si>
  <si>
    <t>How to cite: Statistics Canada. Table 18-10-0004-13 Consumer Price Index by product group, monthly, not seasonally adjusted, Canada, provinces, Whitehorse, Yellowknife and Iqaluit</t>
  </si>
  <si>
    <t>https://www150.statcan.gc.ca/t1/tbl1/en/tv.action?pid=1810000413</t>
  </si>
  <si>
    <t>Materials  (including HST)</t>
  </si>
  <si>
    <t>(attach invoice)</t>
  </si>
  <si>
    <t>1-1-12-122-50755</t>
  </si>
  <si>
    <t>1-1-12-122-50740</t>
  </si>
  <si>
    <t>1-1-12-122-50750</t>
  </si>
  <si>
    <t>SIGNATURE</t>
  </si>
  <si>
    <t>APPROVED BY:</t>
  </si>
  <si>
    <t>Next Cheque Run</t>
  </si>
  <si>
    <t>DATE REQUIRED:</t>
  </si>
  <si>
    <t>(ie. Return cheque, attach letter to</t>
  </si>
  <si>
    <t>SPECIAL INSTRUCTIONS</t>
  </si>
  <si>
    <t>ACCOUNT</t>
  </si>
  <si>
    <t>CHARGE TO ACCOUNT:</t>
  </si>
  <si>
    <t>REASON FOR CHEQUE:</t>
  </si>
  <si>
    <t>CHEQUE AMOUNT:</t>
  </si>
  <si>
    <t>ADDRESS OF PAYEE:</t>
  </si>
  <si>
    <t xml:space="preserve">CHEQUE PAYABLE TO: </t>
  </si>
  <si>
    <t>DATE OF REQUEST:</t>
  </si>
  <si>
    <t>REQUESTED BY:</t>
  </si>
  <si>
    <t>Hours Invested in Training:</t>
  </si>
  <si>
    <r>
      <t>Airfare</t>
    </r>
    <r>
      <rPr>
        <vertAlign val="superscript"/>
        <sz val="12"/>
        <color theme="1"/>
        <rFont val="Calibri"/>
        <family val="2"/>
        <scheme val="minor"/>
      </rPr>
      <t xml:space="preserve">1 </t>
    </r>
    <r>
      <rPr>
        <sz val="12"/>
        <color theme="1"/>
        <rFont val="Calibri"/>
        <family val="2"/>
        <scheme val="minor"/>
      </rPr>
      <t xml:space="preserve"> (including HST)</t>
    </r>
  </si>
  <si>
    <r>
      <t>Passenger Train</t>
    </r>
    <r>
      <rPr>
        <vertAlign val="superscript"/>
        <sz val="12"/>
        <color theme="1"/>
        <rFont val="Calibri"/>
        <family val="2"/>
        <scheme val="minor"/>
      </rPr>
      <t xml:space="preserve">1  </t>
    </r>
    <r>
      <rPr>
        <sz val="12"/>
        <color theme="1"/>
        <rFont val="Calibri"/>
        <family val="2"/>
        <scheme val="minor"/>
      </rPr>
      <t>(including HST)</t>
    </r>
  </si>
  <si>
    <r>
      <t>Rental Vehicle</t>
    </r>
    <r>
      <rPr>
        <vertAlign val="superscript"/>
        <sz val="12"/>
        <color theme="1"/>
        <rFont val="Calibri"/>
        <family val="2"/>
        <scheme val="minor"/>
      </rPr>
      <t xml:space="preserve">1  </t>
    </r>
    <r>
      <rPr>
        <sz val="12"/>
        <color theme="1"/>
        <rFont val="Calibri"/>
        <family val="2"/>
        <scheme val="minor"/>
      </rPr>
      <t>(including HST)</t>
    </r>
  </si>
  <si>
    <r>
      <t>Mileage</t>
    </r>
    <r>
      <rPr>
        <vertAlign val="superscript"/>
        <sz val="12"/>
        <color theme="1"/>
        <rFont val="Calibri"/>
        <family val="2"/>
        <scheme val="minor"/>
      </rPr>
      <t>1</t>
    </r>
  </si>
  <si>
    <t>Employee Name:</t>
  </si>
  <si>
    <r>
      <t xml:space="preserve">Other Expenses 
</t>
    </r>
    <r>
      <rPr>
        <i/>
        <sz val="12"/>
        <color theme="1"/>
        <rFont val="Calibri"/>
        <family val="2"/>
        <scheme val="minor"/>
      </rPr>
      <t>(specify &amp; attach receipt)</t>
    </r>
    <r>
      <rPr>
        <sz val="12"/>
        <color theme="1"/>
        <rFont val="Calibri"/>
        <family val="2"/>
        <scheme val="minor"/>
      </rPr>
      <t>:</t>
    </r>
  </si>
  <si>
    <t>Rate per km 
(first 5,000 kms driven):</t>
  </si>
  <si>
    <t>Rate per km 
(over 5,000 kms driven)</t>
  </si>
  <si>
    <t xml:space="preserve">    Breakfast:</t>
  </si>
  <si>
    <t xml:space="preserve">    Lunch:</t>
  </si>
  <si>
    <t xml:space="preserve">    Dinner:</t>
  </si>
  <si>
    <t>(Note: shaded areas will calculate automatically)</t>
  </si>
  <si>
    <t>EXPENSE DOLLARS</t>
  </si>
  <si>
    <t xml:space="preserve">Actual Hours Invested in Training: </t>
  </si>
  <si>
    <t xml:space="preserve">Car Pooled (name of individuals): </t>
  </si>
  <si>
    <t xml:space="preserve">Return Date: </t>
  </si>
  <si>
    <t xml:space="preserve">Department/Committee Name: </t>
  </si>
  <si>
    <t xml:space="preserve">Departure Date: </t>
  </si>
  <si>
    <t xml:space="preserve">Destination: </t>
  </si>
  <si>
    <t xml:space="preserve">Method of Transportation: </t>
  </si>
  <si>
    <t xml:space="preserve">Employee Name: </t>
  </si>
  <si>
    <t>Total Reimbursement Check &amp; Balance:</t>
  </si>
  <si>
    <t>Expense Dollars</t>
  </si>
  <si>
    <t>Car Pooling (name of individuals):</t>
  </si>
  <si>
    <t xml:space="preserve">     Breakfast:</t>
  </si>
  <si>
    <t xml:space="preserve">     Lunch:</t>
  </si>
  <si>
    <t xml:space="preserve">     Dinner:</t>
  </si>
  <si>
    <t>Training</t>
  </si>
  <si>
    <t>Conference</t>
  </si>
  <si>
    <t>Certificate/Diploma/Degree</t>
  </si>
  <si>
    <t>Subject Specific Seminar/Workshop</t>
  </si>
  <si>
    <t>Management/Leadership Development</t>
  </si>
  <si>
    <t>Other</t>
  </si>
  <si>
    <t>Training/Conference Title:</t>
  </si>
  <si>
    <t>Purpose of Travel:</t>
  </si>
  <si>
    <t xml:space="preserve">Training/Conference Title: </t>
  </si>
  <si>
    <t>Purpose of Trip:</t>
  </si>
  <si>
    <t>APPROVED</t>
  </si>
  <si>
    <t>DENIED</t>
  </si>
  <si>
    <t>Direct Supervisor Signature
(if Approved)</t>
  </si>
  <si>
    <t>Department Director Signature
(if Approved)</t>
  </si>
  <si>
    <t>Training Request is:</t>
  </si>
  <si>
    <t>Division/Committee Name:</t>
  </si>
  <si>
    <t>Provide how this training would benefit you in your current role:</t>
  </si>
  <si>
    <t>If request is to attend training:</t>
  </si>
  <si>
    <t>If request is to attend conference:</t>
  </si>
  <si>
    <t>Have you previously attended this conference?  If yes, when?</t>
  </si>
  <si>
    <r>
      <t xml:space="preserve">If training request has been </t>
    </r>
    <r>
      <rPr>
        <b/>
        <u/>
        <sz val="13"/>
        <color theme="1"/>
        <rFont val="Calibri"/>
        <family val="2"/>
        <scheme val="minor"/>
      </rPr>
      <t>denied</t>
    </r>
    <r>
      <rPr>
        <sz val="13"/>
        <color theme="1"/>
        <rFont val="Calibri"/>
        <family val="2"/>
        <scheme val="minor"/>
      </rPr>
      <t>, direct supervisor to provide reason for denial:</t>
    </r>
  </si>
  <si>
    <t xml:space="preserve">      cheque, etc.)</t>
  </si>
  <si>
    <t>Destination or Virtual:</t>
  </si>
  <si>
    <t>Departure/ Start Date:</t>
  </si>
  <si>
    <t>Return/ End Date:</t>
  </si>
  <si>
    <t>TOTAL TRAVEL and BUSINESS EXPENSE</t>
  </si>
  <si>
    <t>CONFERENCE: Registration Fee (including HST)</t>
  </si>
  <si>
    <t>CONFERENCE: Accommodations  (including HST)</t>
  </si>
  <si>
    <t>TRAINING: Accommodations  (including HST)</t>
  </si>
  <si>
    <t>TRAINING: Registration Fee (including HST)</t>
  </si>
  <si>
    <t>Council ONLY Per Diem Allowance:</t>
  </si>
  <si>
    <r>
      <rPr>
        <b/>
        <i/>
        <vertAlign val="superscript"/>
        <sz val="12"/>
        <color rgb="FF0070C0"/>
        <rFont val="Calibri"/>
        <family val="2"/>
        <scheme val="minor"/>
      </rPr>
      <t>1</t>
    </r>
    <r>
      <rPr>
        <b/>
        <i/>
        <sz val="12"/>
        <color rgb="FF0070C0"/>
        <rFont val="Calibri"/>
        <family val="2"/>
        <scheme val="minor"/>
      </rPr>
      <t xml:space="preserve">Final transportation costs will be determined based on </t>
    </r>
    <r>
      <rPr>
        <b/>
        <i/>
        <u/>
        <sz val="12"/>
        <color rgb="FF0070C0"/>
        <rFont val="Calibri"/>
        <family val="2"/>
        <scheme val="minor"/>
      </rPr>
      <t>least</t>
    </r>
    <r>
      <rPr>
        <b/>
        <i/>
        <sz val="12"/>
        <color rgb="FF0070C0"/>
        <rFont val="Calibri"/>
        <family val="2"/>
        <scheme val="minor"/>
      </rPr>
      <t xml:space="preserve"> cost method of travel in accordance with the Travel and Business Expense Policy.</t>
    </r>
  </si>
  <si>
    <t>Parking / Taxi:</t>
  </si>
  <si>
    <t>CONFERENCE: Accommodations (including HST)</t>
  </si>
  <si>
    <t>TRAINING: Accommodations (including HST)</t>
  </si>
  <si>
    <t>Materials (Inculding HST)</t>
  </si>
  <si>
    <t>Airfare (including HST)</t>
  </si>
  <si>
    <t>Passenger Train (including HST)</t>
  </si>
  <si>
    <t>Rental Vehicle (including HST)</t>
  </si>
  <si>
    <t>Other (specify and attach receipt)</t>
  </si>
  <si>
    <r>
      <t xml:space="preserve">   Parking</t>
    </r>
    <r>
      <rPr>
        <i/>
        <sz val="12"/>
        <color theme="1"/>
        <rFont val="Calibri"/>
        <family val="2"/>
        <scheme val="minor"/>
      </rPr>
      <t xml:space="preserve"> / Taxi (attached receipts)</t>
    </r>
    <r>
      <rPr>
        <sz val="12"/>
        <color theme="1"/>
        <rFont val="Calibri"/>
        <family val="2"/>
        <scheme val="minor"/>
      </rPr>
      <t>:</t>
    </r>
  </si>
  <si>
    <t xml:space="preserve">Accounts to be charged TOTAL should be equal to the reimbursed amount. </t>
  </si>
  <si>
    <r>
      <t xml:space="preserve">1-1-12-122-50740    </t>
    </r>
    <r>
      <rPr>
        <i/>
        <sz val="10"/>
        <color theme="1"/>
        <rFont val="Calibri"/>
        <family val="2"/>
        <scheme val="minor"/>
      </rPr>
      <t xml:space="preserve"> (meals)</t>
    </r>
  </si>
  <si>
    <r>
      <t xml:space="preserve">1-1-12-122-50750     </t>
    </r>
    <r>
      <rPr>
        <i/>
        <sz val="10"/>
        <color theme="1"/>
        <rFont val="Calibri"/>
        <family val="2"/>
        <scheme val="minor"/>
      </rPr>
      <t>(mileage)</t>
    </r>
  </si>
  <si>
    <r>
      <t xml:space="preserve">1-1-12-122-50755     </t>
    </r>
    <r>
      <rPr>
        <i/>
        <sz val="10"/>
        <color theme="1"/>
        <rFont val="Calibri"/>
        <family val="2"/>
        <scheme val="minor"/>
      </rPr>
      <t>(other transportation)</t>
    </r>
  </si>
  <si>
    <t>(attach copy of registration form or other supporting documentation that provides estimated amounts)</t>
  </si>
  <si>
    <t>if Cheque Request does not match Reconciliation, 'FALSE' appears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</si>
</sst>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
    <numFmt numFmtId="167" formatCode="&quot;$&quot;#,##0.00;[Red]\-&quot;$&quot;#,##0.00"/>
    <numFmt numFmtId="168" formatCode="[$-F800]dddd\,\ mmmm\ dd\,\ yyyy"/>
    <numFmt numFmtId="169" formatCode="[$-409]d\-mmm\-yyyy;@"/>
  </numFmts>
  <fonts count="41">
    <font>
      <sz val="11"/>
      <color theme="1"/>
      <name val="Myriad Web Pro"/>
      <family val="2"/>
    </font>
    <font>
      <sz val="11"/>
      <color theme="1"/>
      <name val="Calibri"/>
      <family val="2"/>
      <scheme val="minor"/>
    </font>
    <font>
      <sz val="11"/>
      <color theme="1"/>
      <name val="Calibri"/>
      <family val="2"/>
      <scheme val="minor"/>
    </font>
    <font>
      <sz val="11"/>
      <color theme="1"/>
      <name val="Myriad Web Pro"/>
      <family val="2"/>
    </font>
    <font>
      <sz val="12"/>
      <color theme="1"/>
      <name val="Myriad Pro"/>
      <family val="2"/>
    </font>
    <font>
      <sz val="11"/>
      <color rgb="FF006100"/>
      <name val="Calibri"/>
      <family val="2"/>
      <scheme val="minor"/>
    </font>
    <font>
      <sz val="10"/>
      <name val="Arial"/>
      <family val="2"/>
    </font>
    <font>
      <vertAlign val="superscript"/>
      <sz val="10"/>
      <name val="Arial"/>
      <family val="2"/>
    </font>
    <font>
      <b/>
      <sz val="12"/>
      <name val="Arial"/>
      <family val="2"/>
    </font>
    <font>
      <sz val="12"/>
      <name val="Arial"/>
      <family val="2"/>
    </font>
    <font>
      <i/>
      <sz val="10"/>
      <name val="Arial"/>
      <family val="2"/>
    </font>
    <font>
      <sz val="10"/>
      <name val="Arial"/>
      <family val="2"/>
    </font>
    <font>
      <i/>
      <vertAlign val="superscript"/>
      <sz val="10"/>
      <name val="Arial"/>
      <family val="2"/>
    </font>
    <font>
      <b/>
      <sz val="10"/>
      <name val="Arial"/>
      <family val="2"/>
    </font>
    <font>
      <sz val="12"/>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b/>
      <i/>
      <sz val="12"/>
      <color rgb="FFC00000"/>
      <name val="Calibri"/>
      <family val="2"/>
      <scheme val="minor"/>
    </font>
    <font>
      <i/>
      <sz val="12"/>
      <color theme="1"/>
      <name val="Calibri"/>
      <family val="2"/>
      <scheme val="minor"/>
    </font>
    <font>
      <b/>
      <sz val="12"/>
      <color theme="0"/>
      <name val="Calibri"/>
      <family val="2"/>
      <scheme val="minor"/>
    </font>
    <font>
      <sz val="12"/>
      <color theme="0" tint="-0.499984740745262"/>
      <name val="Calibri"/>
      <family val="2"/>
      <scheme val="minor"/>
    </font>
    <font>
      <sz val="11"/>
      <color theme="0" tint="-0.499984740745262"/>
      <name val="Myriad Web Pro"/>
      <family val="2"/>
    </font>
    <font>
      <i/>
      <sz val="10"/>
      <color theme="1"/>
      <name val="Calibri"/>
      <family val="2"/>
      <scheme val="minor"/>
    </font>
    <font>
      <b/>
      <i/>
      <sz val="12"/>
      <color theme="0"/>
      <name val="Calibri"/>
      <family val="2"/>
      <scheme val="minor"/>
    </font>
    <font>
      <sz val="12"/>
      <color theme="0"/>
      <name val="Calibri"/>
      <family val="2"/>
      <scheme val="minor"/>
    </font>
    <font>
      <sz val="8"/>
      <color rgb="FF000000"/>
      <name val="Segoe UI"/>
      <family val="2"/>
    </font>
    <font>
      <sz val="13"/>
      <color theme="1"/>
      <name val="Calibri"/>
      <family val="2"/>
      <scheme val="minor"/>
    </font>
    <font>
      <b/>
      <u/>
      <sz val="13"/>
      <color theme="1"/>
      <name val="Calibri"/>
      <family val="2"/>
      <scheme val="minor"/>
    </font>
    <font>
      <b/>
      <sz val="11"/>
      <color theme="1"/>
      <name val="Calibri"/>
      <family val="2"/>
      <scheme val="minor"/>
    </font>
    <font>
      <b/>
      <sz val="11"/>
      <color theme="1"/>
      <name val="Myriad Web Pro"/>
      <family val="2"/>
    </font>
    <font>
      <sz val="12"/>
      <color theme="0" tint="-0.34998626667073579"/>
      <name val="Calibri"/>
      <family val="2"/>
      <scheme val="minor"/>
    </font>
    <font>
      <b/>
      <i/>
      <sz val="12"/>
      <color rgb="FF0070C0"/>
      <name val="Calibri"/>
      <family val="2"/>
      <scheme val="minor"/>
    </font>
    <font>
      <b/>
      <i/>
      <vertAlign val="superscript"/>
      <sz val="12"/>
      <color rgb="FF0070C0"/>
      <name val="Calibri"/>
      <family val="2"/>
      <scheme val="minor"/>
    </font>
    <font>
      <b/>
      <i/>
      <u/>
      <sz val="12"/>
      <color rgb="FF0070C0"/>
      <name val="Calibri"/>
      <family val="2"/>
      <scheme val="minor"/>
    </font>
    <font>
      <b/>
      <sz val="16"/>
      <color rgb="FFC00000"/>
      <name val="Aptos Black"/>
      <family val="2"/>
    </font>
    <font>
      <sz val="18"/>
      <name val="Arial"/>
      <family val="2"/>
    </font>
    <font>
      <sz val="11"/>
      <name val="Arial"/>
      <family val="2"/>
    </font>
    <font>
      <sz val="10"/>
      <color theme="0" tint="-0.34998626667073579"/>
      <name val="Arial"/>
      <family val="2"/>
    </font>
    <font>
      <i/>
      <sz val="10"/>
      <color theme="0" tint="-0.499984740745262"/>
      <name val="Cambria"/>
      <family val="1"/>
      <scheme val="major"/>
    </font>
    <font>
      <b/>
      <sz val="16"/>
      <color rgb="FFC00000"/>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theme="1"/>
        <bgColor indexed="64"/>
      </patternFill>
    </fill>
    <fill>
      <patternFill patternType="solid">
        <fgColor theme="2"/>
        <bgColor indexed="64"/>
      </patternFill>
    </fill>
  </fills>
  <borders count="4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dashDotDot">
        <color theme="0" tint="-0.34998626667073579"/>
      </bottom>
      <diagonal/>
    </border>
    <border>
      <left/>
      <right/>
      <top/>
      <bottom style="dashDot">
        <color theme="0" tint="-0.24994659260841701"/>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dashDotDot">
        <color theme="0" tint="-0.34998626667073579"/>
      </bottom>
      <diagonal/>
    </border>
    <border>
      <left/>
      <right style="medium">
        <color indexed="64"/>
      </right>
      <top style="dashDotDot">
        <color theme="0" tint="-0.34998626667073579"/>
      </top>
      <bottom/>
      <diagonal/>
    </border>
    <border>
      <left/>
      <right/>
      <top style="dashDotDot">
        <color theme="0" tint="-0.34998626667073579"/>
      </top>
      <bottom/>
      <diagonal/>
    </border>
    <border>
      <left style="medium">
        <color indexed="64"/>
      </left>
      <right/>
      <top style="dashDotDot">
        <color theme="0" tint="-0.34998626667073579"/>
      </top>
      <bottom/>
      <diagonal/>
    </border>
    <border>
      <left style="medium">
        <color indexed="64"/>
      </left>
      <right/>
      <top/>
      <bottom style="dashDotDot">
        <color theme="0" tint="-0.34998626667073579"/>
      </bottom>
      <diagonal/>
    </border>
    <border>
      <left/>
      <right/>
      <top style="dashDot">
        <color theme="0" tint="-0.24994659260841701"/>
      </top>
      <bottom style="dashDot">
        <color theme="0" tint="-0.2499465926084170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8">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5" borderId="0" applyNumberFormat="0" applyBorder="0" applyAlignment="0" applyProtection="0"/>
    <xf numFmtId="0" fontId="2" fillId="0" borderId="0"/>
    <xf numFmtId="0" fontId="6" fillId="0" borderId="0"/>
    <xf numFmtId="164" fontId="11" fillId="0" borderId="0" applyFont="0" applyFill="0" applyBorder="0" applyAlignment="0" applyProtection="0"/>
    <xf numFmtId="165" fontId="11" fillId="0" borderId="0" applyFont="0" applyFill="0" applyBorder="0" applyAlignment="0" applyProtection="0"/>
  </cellStyleXfs>
  <cellXfs count="252">
    <xf numFmtId="0" fontId="0" fillId="0" borderId="0" xfId="0"/>
    <xf numFmtId="0" fontId="2" fillId="0" borderId="0" xfId="4"/>
    <xf numFmtId="17" fontId="2" fillId="0" borderId="0" xfId="4" applyNumberFormat="1"/>
    <xf numFmtId="0" fontId="5" fillId="5" borderId="0" xfId="3"/>
    <xf numFmtId="0" fontId="6" fillId="0" borderId="0" xfId="5"/>
    <xf numFmtId="0" fontId="6" fillId="0" borderId="16" xfId="5" applyBorder="1"/>
    <xf numFmtId="0" fontId="6" fillId="0" borderId="13" xfId="5" applyBorder="1"/>
    <xf numFmtId="0" fontId="6" fillId="0" borderId="17" xfId="5" applyBorder="1"/>
    <xf numFmtId="0" fontId="6" fillId="0" borderId="19" xfId="5" applyBorder="1"/>
    <xf numFmtId="0" fontId="8" fillId="0" borderId="0" xfId="5" applyFont="1"/>
    <xf numFmtId="0" fontId="6" fillId="0" borderId="20" xfId="5" applyBorder="1"/>
    <xf numFmtId="0" fontId="10" fillId="0" borderId="19" xfId="5" applyFont="1" applyBorder="1"/>
    <xf numFmtId="0" fontId="13" fillId="0" borderId="0" xfId="5" applyFont="1"/>
    <xf numFmtId="165" fontId="0" fillId="0" borderId="0" xfId="7" applyFont="1"/>
    <xf numFmtId="164" fontId="6" fillId="0" borderId="0" xfId="5" applyNumberFormat="1"/>
    <xf numFmtId="0" fontId="6" fillId="0" borderId="0" xfId="5" applyAlignment="1">
      <alignment horizontal="center"/>
    </xf>
    <xf numFmtId="0" fontId="6" fillId="0" borderId="15" xfId="5" applyBorder="1"/>
    <xf numFmtId="0" fontId="6" fillId="0" borderId="18" xfId="5" applyBorder="1"/>
    <xf numFmtId="0" fontId="6" fillId="0" borderId="14" xfId="5" applyBorder="1"/>
    <xf numFmtId="0" fontId="14" fillId="0" borderId="0" xfId="0" applyFont="1"/>
    <xf numFmtId="0" fontId="14" fillId="0" borderId="0" xfId="0" applyFont="1" applyAlignment="1">
      <alignment horizontal="left"/>
    </xf>
    <xf numFmtId="0" fontId="14" fillId="0" borderId="0" xfId="0" applyFont="1" applyAlignment="1">
      <alignment wrapText="1"/>
    </xf>
    <xf numFmtId="0" fontId="14" fillId="0" borderId="0" xfId="0" applyFont="1" applyAlignment="1">
      <alignment horizontal="left" wrapText="1"/>
    </xf>
    <xf numFmtId="0" fontId="14" fillId="0" borderId="0" xfId="0" applyFont="1" applyAlignment="1">
      <alignment horizontal="center"/>
    </xf>
    <xf numFmtId="0" fontId="14" fillId="0" borderId="0" xfId="0" applyFont="1" applyAlignment="1">
      <alignment horizontal="left" indent="1"/>
    </xf>
    <xf numFmtId="164" fontId="14" fillId="0" borderId="1" xfId="2" applyFont="1" applyBorder="1" applyProtection="1">
      <protection locked="0"/>
    </xf>
    <xf numFmtId="164" fontId="14" fillId="0" borderId="3" xfId="2" applyFont="1" applyBorder="1" applyProtection="1">
      <protection locked="0"/>
    </xf>
    <xf numFmtId="164" fontId="14" fillId="0" borderId="0" xfId="2" applyFont="1" applyBorder="1" applyProtection="1"/>
    <xf numFmtId="0" fontId="14" fillId="0" borderId="0" xfId="0" applyFont="1" applyProtection="1">
      <protection hidden="1"/>
    </xf>
    <xf numFmtId="165" fontId="14" fillId="0" borderId="0" xfId="1" applyFont="1" applyBorder="1" applyAlignment="1" applyProtection="1"/>
    <xf numFmtId="164" fontId="14" fillId="0" borderId="0" xfId="2" applyFont="1" applyProtection="1"/>
    <xf numFmtId="0" fontId="14" fillId="0" borderId="0" xfId="0" applyFont="1" applyAlignment="1">
      <alignment vertical="center"/>
    </xf>
    <xf numFmtId="165" fontId="14" fillId="0" borderId="0" xfId="1" applyFont="1" applyBorder="1" applyAlignment="1" applyProtection="1">
      <alignment horizontal="center"/>
    </xf>
    <xf numFmtId="15" fontId="14" fillId="0" borderId="6" xfId="0" applyNumberFormat="1" applyFont="1" applyBorder="1" applyProtection="1">
      <protection locked="0"/>
    </xf>
    <xf numFmtId="0" fontId="14" fillId="0" borderId="6" xfId="0" applyFont="1" applyBorder="1" applyProtection="1">
      <protection locked="0"/>
    </xf>
    <xf numFmtId="0" fontId="14" fillId="0" borderId="0" xfId="0" applyFont="1" applyAlignment="1">
      <alignment horizontal="right"/>
    </xf>
    <xf numFmtId="0" fontId="14" fillId="0" borderId="0" xfId="0" applyFont="1" applyAlignment="1">
      <alignment horizontal="right" wrapText="1"/>
    </xf>
    <xf numFmtId="0" fontId="14" fillId="0" borderId="0" xfId="0" applyFont="1" applyAlignment="1">
      <alignment horizontal="left" vertical="top" wrapText="1" indent="1"/>
    </xf>
    <xf numFmtId="164" fontId="14" fillId="4" borderId="0" xfId="2" applyFont="1" applyFill="1" applyBorder="1" applyAlignment="1" applyProtection="1">
      <alignment horizontal="right"/>
    </xf>
    <xf numFmtId="164" fontId="14" fillId="4" borderId="0" xfId="2" applyFont="1" applyFill="1" applyBorder="1" applyAlignment="1" applyProtection="1"/>
    <xf numFmtId="164" fontId="14" fillId="4" borderId="0" xfId="2" applyFont="1" applyFill="1" applyBorder="1" applyAlignment="1" applyProtection="1">
      <alignment horizontal="center"/>
    </xf>
    <xf numFmtId="164" fontId="14" fillId="0" borderId="0" xfId="2" applyFont="1" applyAlignment="1" applyProtection="1">
      <alignment horizontal="left" vertical="center"/>
    </xf>
    <xf numFmtId="164" fontId="14" fillId="0" borderId="0" xfId="2" applyFont="1" applyAlignment="1" applyProtection="1">
      <alignment vertical="center"/>
    </xf>
    <xf numFmtId="164" fontId="14" fillId="0" borderId="3" xfId="2" applyFont="1" applyBorder="1" applyAlignment="1" applyProtection="1">
      <alignment vertical="center"/>
    </xf>
    <xf numFmtId="0" fontId="14" fillId="0" borderId="0" xfId="0" applyFont="1" applyAlignment="1">
      <alignment horizontal="right" vertical="center"/>
    </xf>
    <xf numFmtId="0" fontId="16" fillId="0" borderId="0" xfId="0" applyFont="1"/>
    <xf numFmtId="0" fontId="19" fillId="0" borderId="0" xfId="0" applyFont="1" applyAlignment="1">
      <alignment horizontal="right"/>
    </xf>
    <xf numFmtId="0" fontId="18" fillId="0" borderId="0" xfId="0" applyFont="1" applyAlignment="1">
      <alignment horizontal="left"/>
    </xf>
    <xf numFmtId="0" fontId="19" fillId="0" borderId="0" xfId="0" applyFont="1" applyAlignment="1">
      <alignment horizontal="left"/>
    </xf>
    <xf numFmtId="0" fontId="21" fillId="0" borderId="0" xfId="0" applyFont="1" applyAlignment="1">
      <alignment vertical="center"/>
    </xf>
    <xf numFmtId="0" fontId="20" fillId="6" borderId="0" xfId="0" applyFont="1" applyFill="1"/>
    <xf numFmtId="0" fontId="24" fillId="6" borderId="0" xfId="0" applyFont="1" applyFill="1" applyAlignment="1">
      <alignment horizontal="left"/>
    </xf>
    <xf numFmtId="0" fontId="25" fillId="6" borderId="0" xfId="0" applyFont="1" applyFill="1"/>
    <xf numFmtId="0" fontId="20" fillId="6" borderId="0" xfId="0" applyFont="1" applyFill="1" applyAlignment="1">
      <alignment horizontal="center" wrapText="1"/>
    </xf>
    <xf numFmtId="0" fontId="14" fillId="0" borderId="0" xfId="0" applyFont="1" applyAlignment="1" applyProtection="1">
      <alignment vertical="center"/>
      <protection hidden="1"/>
    </xf>
    <xf numFmtId="164" fontId="14" fillId="4" borderId="10" xfId="2" applyFont="1" applyFill="1" applyBorder="1" applyAlignment="1" applyProtection="1"/>
    <xf numFmtId="0" fontId="21" fillId="0" borderId="0" xfId="0" applyFont="1" applyAlignment="1">
      <alignment horizontal="left"/>
    </xf>
    <xf numFmtId="0" fontId="16" fillId="0" borderId="0" xfId="0" applyFont="1" applyAlignment="1">
      <alignment horizontal="left" wrapText="1"/>
    </xf>
    <xf numFmtId="0" fontId="16" fillId="0" borderId="0" xfId="0" applyFont="1" applyAlignment="1">
      <alignment wrapText="1"/>
    </xf>
    <xf numFmtId="0" fontId="15" fillId="0" borderId="0" xfId="0" applyFont="1" applyAlignment="1">
      <alignment vertical="center"/>
    </xf>
    <xf numFmtId="0" fontId="15" fillId="0" borderId="0" xfId="0" applyFont="1" applyAlignment="1">
      <alignment horizontal="left" vertical="center"/>
    </xf>
    <xf numFmtId="0" fontId="27" fillId="0" borderId="0" xfId="0" applyFont="1" applyAlignment="1">
      <alignment vertical="center"/>
    </xf>
    <xf numFmtId="164" fontId="14" fillId="0" borderId="1" xfId="2" applyFont="1" applyBorder="1" applyAlignment="1" applyProtection="1">
      <alignment horizontal="right"/>
      <protection locked="0"/>
    </xf>
    <xf numFmtId="164" fontId="14" fillId="0" borderId="3" xfId="2" applyFont="1" applyBorder="1" applyAlignment="1" applyProtection="1">
      <alignment horizontal="right"/>
      <protection locked="0"/>
    </xf>
    <xf numFmtId="164" fontId="14" fillId="3" borderId="1" xfId="2" applyFont="1" applyFill="1" applyBorder="1" applyAlignment="1" applyProtection="1">
      <alignment vertical="center"/>
    </xf>
    <xf numFmtId="164" fontId="14" fillId="0" borderId="0" xfId="2" applyFont="1" applyFill="1" applyBorder="1" applyAlignment="1" applyProtection="1">
      <alignment vertical="center"/>
    </xf>
    <xf numFmtId="164" fontId="14" fillId="0" borderId="0" xfId="2" applyFont="1" applyBorder="1" applyAlignment="1" applyProtection="1">
      <alignment vertical="center"/>
    </xf>
    <xf numFmtId="0" fontId="0" fillId="0" borderId="0" xfId="0"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14" fillId="0" borderId="0" xfId="1" applyNumberFormat="1" applyFont="1" applyAlignment="1">
      <alignment horizontal="center"/>
    </xf>
    <xf numFmtId="0" fontId="14" fillId="0" borderId="0" xfId="1" applyNumberFormat="1" applyFont="1" applyBorder="1" applyAlignment="1" applyProtection="1">
      <alignment horizontal="center"/>
    </xf>
    <xf numFmtId="0" fontId="0" fillId="0" borderId="0" xfId="1" applyNumberFormat="1" applyFont="1" applyAlignment="1">
      <alignment horizontal="center"/>
    </xf>
    <xf numFmtId="164" fontId="14" fillId="0" borderId="30" xfId="2" applyFont="1" applyBorder="1" applyAlignment="1" applyProtection="1">
      <alignment vertical="center"/>
    </xf>
    <xf numFmtId="0" fontId="14" fillId="0" borderId="29" xfId="0" applyFont="1" applyBorder="1" applyAlignment="1">
      <alignment horizontal="right" vertical="center"/>
    </xf>
    <xf numFmtId="164" fontId="14" fillId="0" borderId="22" xfId="2" applyFont="1" applyBorder="1" applyAlignment="1" applyProtection="1">
      <alignment vertical="center"/>
    </xf>
    <xf numFmtId="0" fontId="14" fillId="0" borderId="28" xfId="0" applyFont="1" applyBorder="1" applyAlignment="1">
      <alignment horizontal="right" vertical="center"/>
    </xf>
    <xf numFmtId="0" fontId="22" fillId="0" borderId="0" xfId="0" applyFont="1" applyAlignment="1">
      <alignment vertical="center"/>
    </xf>
    <xf numFmtId="164" fontId="14" fillId="0" borderId="0" xfId="2" applyFont="1" applyAlignment="1">
      <alignment vertical="center"/>
    </xf>
    <xf numFmtId="164" fontId="16" fillId="4" borderId="5" xfId="0" applyNumberFormat="1" applyFont="1" applyFill="1" applyBorder="1" applyAlignment="1">
      <alignment vertical="center"/>
    </xf>
    <xf numFmtId="164" fontId="16" fillId="2" borderId="8" xfId="2" applyFont="1" applyFill="1" applyBorder="1" applyAlignment="1" applyProtection="1">
      <alignment vertical="center"/>
    </xf>
    <xf numFmtId="0" fontId="10" fillId="0" borderId="19" xfId="5" applyFont="1" applyBorder="1" applyAlignment="1">
      <alignment vertical="top"/>
    </xf>
    <xf numFmtId="0" fontId="16" fillId="0" borderId="0" xfId="0" applyFont="1" applyAlignment="1">
      <alignment horizontal="center"/>
    </xf>
    <xf numFmtId="164" fontId="14" fillId="3" borderId="1" xfId="2" applyFont="1" applyFill="1" applyBorder="1" applyAlignment="1" applyProtection="1">
      <alignment vertical="center"/>
      <protection locked="0"/>
    </xf>
    <xf numFmtId="15" fontId="14" fillId="0" borderId="0" xfId="0" applyNumberFormat="1" applyFont="1"/>
    <xf numFmtId="0" fontId="14" fillId="0" borderId="0" xfId="0" applyFont="1" applyAlignment="1">
      <alignment horizontal="left" vertical="center" wrapText="1"/>
    </xf>
    <xf numFmtId="0" fontId="14" fillId="0" borderId="0" xfId="0" applyFont="1" applyAlignment="1">
      <alignment horizontal="center" vertical="center"/>
    </xf>
    <xf numFmtId="164" fontId="14" fillId="0" borderId="2" xfId="2" applyFont="1" applyBorder="1" applyProtection="1"/>
    <xf numFmtId="0" fontId="14" fillId="4" borderId="9" xfId="0" applyFont="1" applyFill="1" applyBorder="1" applyAlignment="1">
      <alignment horizontal="left"/>
    </xf>
    <xf numFmtId="0" fontId="14" fillId="4" borderId="1" xfId="0" applyFont="1" applyFill="1" applyBorder="1"/>
    <xf numFmtId="164" fontId="14" fillId="4" borderId="25" xfId="2" applyFont="1" applyFill="1" applyBorder="1" applyAlignment="1" applyProtection="1"/>
    <xf numFmtId="0" fontId="14" fillId="4" borderId="11" xfId="0" applyFont="1" applyFill="1" applyBorder="1" applyAlignment="1">
      <alignment horizontal="left"/>
    </xf>
    <xf numFmtId="164" fontId="14" fillId="4" borderId="24" xfId="2" applyFont="1" applyFill="1" applyBorder="1" applyAlignment="1" applyProtection="1">
      <protection locked="0"/>
    </xf>
    <xf numFmtId="0" fontId="14" fillId="0" borderId="31" xfId="0" applyFont="1" applyBorder="1"/>
    <xf numFmtId="0" fontId="14" fillId="0" borderId="32" xfId="0" applyFont="1" applyBorder="1"/>
    <xf numFmtId="164" fontId="15" fillId="3" borderId="5" xfId="2" applyFont="1" applyFill="1" applyBorder="1" applyAlignment="1" applyProtection="1">
      <alignment vertical="center"/>
    </xf>
    <xf numFmtId="0" fontId="30" fillId="0" borderId="3" xfId="0" applyFont="1" applyBorder="1"/>
    <xf numFmtId="0" fontId="14" fillId="0" borderId="0" xfId="0" applyFont="1" applyAlignment="1" applyProtection="1">
      <alignment horizontal="center"/>
      <protection locked="0"/>
    </xf>
    <xf numFmtId="164" fontId="14" fillId="0" borderId="2" xfId="2" applyFont="1" applyBorder="1" applyProtection="1">
      <protection locked="0"/>
    </xf>
    <xf numFmtId="164" fontId="16" fillId="4" borderId="5" xfId="2" applyFont="1" applyFill="1" applyBorder="1" applyAlignment="1" applyProtection="1">
      <alignment horizontal="right" vertical="center"/>
    </xf>
    <xf numFmtId="0" fontId="19" fillId="0" borderId="0" xfId="0" applyFont="1" applyAlignment="1">
      <alignment horizontal="center"/>
    </xf>
    <xf numFmtId="0" fontId="31" fillId="0" borderId="0" xfId="0" applyFont="1" applyAlignment="1">
      <alignment vertical="center"/>
    </xf>
    <xf numFmtId="0" fontId="14" fillId="0" borderId="22" xfId="0" applyFont="1" applyBorder="1"/>
    <xf numFmtId="0" fontId="19" fillId="0" borderId="23" xfId="0" applyFont="1" applyBorder="1"/>
    <xf numFmtId="0" fontId="19" fillId="0" borderId="23" xfId="0" applyFont="1" applyBorder="1" applyAlignment="1">
      <alignment horizontal="right"/>
    </xf>
    <xf numFmtId="0" fontId="37" fillId="0" borderId="0" xfId="5" applyFont="1"/>
    <xf numFmtId="0" fontId="37" fillId="0" borderId="20" xfId="5" applyFont="1" applyBorder="1"/>
    <xf numFmtId="0" fontId="38" fillId="0" borderId="0" xfId="5" applyFont="1"/>
    <xf numFmtId="164" fontId="38" fillId="0" borderId="0" xfId="2" applyFont="1"/>
    <xf numFmtId="166" fontId="14" fillId="4" borderId="1" xfId="0" applyNumberFormat="1" applyFont="1" applyFill="1" applyBorder="1"/>
    <xf numFmtId="166" fontId="14" fillId="4" borderId="3" xfId="0" applyNumberFormat="1" applyFont="1" applyFill="1" applyBorder="1"/>
    <xf numFmtId="0" fontId="14" fillId="4" borderId="1" xfId="0" applyFont="1" applyFill="1" applyBorder="1" applyAlignment="1">
      <alignment horizontal="center"/>
    </xf>
    <xf numFmtId="0" fontId="14" fillId="4" borderId="0" xfId="0" applyFont="1" applyFill="1" applyAlignment="1">
      <alignment horizontal="center"/>
    </xf>
    <xf numFmtId="0" fontId="14" fillId="4" borderId="0" xfId="0" applyFont="1" applyFill="1" applyAlignment="1">
      <alignment horizontal="right"/>
    </xf>
    <xf numFmtId="164" fontId="23" fillId="4" borderId="1" xfId="2" applyFont="1" applyFill="1" applyBorder="1" applyAlignment="1" applyProtection="1">
      <alignment horizontal="right" vertical="center"/>
    </xf>
    <xf numFmtId="164" fontId="14" fillId="4" borderId="1" xfId="2" applyFont="1" applyFill="1" applyBorder="1" applyAlignment="1" applyProtection="1">
      <alignment vertical="center"/>
    </xf>
    <xf numFmtId="0" fontId="14" fillId="4" borderId="1" xfId="0" applyFont="1" applyFill="1" applyBorder="1" applyAlignment="1">
      <alignment horizontal="left" vertical="center"/>
    </xf>
    <xf numFmtId="164" fontId="23" fillId="4" borderId="12" xfId="2" applyFont="1" applyFill="1" applyBorder="1" applyAlignment="1" applyProtection="1">
      <alignment horizontal="left" vertical="center"/>
    </xf>
    <xf numFmtId="164" fontId="14" fillId="0" borderId="0" xfId="2" applyFont="1" applyFill="1" applyProtection="1"/>
    <xf numFmtId="0" fontId="14" fillId="4" borderId="26" xfId="0" applyFont="1" applyFill="1" applyBorder="1" applyAlignment="1" applyProtection="1">
      <alignment horizontal="center" wrapText="1"/>
      <protection locked="0"/>
    </xf>
    <xf numFmtId="0" fontId="14" fillId="4" borderId="3" xfId="0" applyFont="1" applyFill="1" applyBorder="1" applyAlignment="1" applyProtection="1">
      <alignment horizontal="center" wrapText="1"/>
      <protection locked="0"/>
    </xf>
    <xf numFmtId="0" fontId="14" fillId="4" borderId="27" xfId="0" applyFont="1" applyFill="1" applyBorder="1" applyAlignment="1" applyProtection="1">
      <alignment horizontal="center" wrapText="1"/>
      <protection locked="0"/>
    </xf>
    <xf numFmtId="0" fontId="14" fillId="0" borderId="6" xfId="0" applyFont="1" applyBorder="1" applyAlignment="1">
      <alignment horizontal="left"/>
    </xf>
    <xf numFmtId="0" fontId="14" fillId="0" borderId="0" xfId="0" applyFont="1" applyAlignment="1">
      <alignment horizontal="left"/>
    </xf>
    <xf numFmtId="0" fontId="14" fillId="0" borderId="0" xfId="0" applyFont="1" applyAlignment="1">
      <alignment horizontal="left" vertical="top" indent="1"/>
    </xf>
    <xf numFmtId="0" fontId="14" fillId="0" borderId="4" xfId="1" applyNumberFormat="1" applyFont="1" applyBorder="1" applyAlignment="1" applyProtection="1">
      <alignment horizontal="center"/>
      <protection locked="0"/>
    </xf>
    <xf numFmtId="0" fontId="14" fillId="0" borderId="5" xfId="1" applyNumberFormat="1" applyFont="1" applyBorder="1" applyAlignment="1" applyProtection="1">
      <alignment horizontal="center"/>
      <protection locked="0"/>
    </xf>
    <xf numFmtId="0" fontId="14" fillId="0" borderId="0" xfId="0" applyFont="1" applyAlignment="1">
      <alignment horizontal="left" wrapText="1"/>
    </xf>
    <xf numFmtId="0" fontId="14" fillId="0" borderId="0" xfId="0" applyFont="1" applyAlignment="1">
      <alignment horizontal="left" vertical="center" wrapText="1" indent="1"/>
    </xf>
    <xf numFmtId="0" fontId="14" fillId="0" borderId="22" xfId="0" applyFont="1" applyBorder="1" applyAlignment="1">
      <alignment horizontal="left"/>
    </xf>
    <xf numFmtId="0" fontId="40" fillId="0" borderId="0" xfId="0" applyFont="1" applyAlignment="1">
      <alignment horizontal="left" wrapText="1"/>
    </xf>
    <xf numFmtId="0" fontId="15" fillId="3" borderId="4" xfId="0" applyFont="1" applyFill="1" applyBorder="1" applyAlignment="1">
      <alignment horizontal="left" vertical="center"/>
    </xf>
    <xf numFmtId="0" fontId="15" fillId="3" borderId="21" xfId="0" applyFont="1" applyFill="1" applyBorder="1" applyAlignment="1">
      <alignment horizontal="left" vertical="center"/>
    </xf>
    <xf numFmtId="0" fontId="32" fillId="0" borderId="0" xfId="0" applyFont="1" applyAlignment="1">
      <alignment horizontal="left" wrapText="1"/>
    </xf>
    <xf numFmtId="0" fontId="14" fillId="0" borderId="1" xfId="0" applyFont="1" applyBorder="1" applyAlignment="1" applyProtection="1">
      <alignment horizontal="left"/>
      <protection locked="0"/>
    </xf>
    <xf numFmtId="0" fontId="1" fillId="0" borderId="1" xfId="0" applyFont="1" applyBorder="1" applyAlignment="1" applyProtection="1">
      <alignment horizontal="left" vertical="top" wrapText="1"/>
      <protection locked="0"/>
    </xf>
    <xf numFmtId="0" fontId="14" fillId="0" borderId="22" xfId="0" applyFont="1" applyBorder="1" applyAlignment="1" applyProtection="1">
      <alignment horizontal="left"/>
      <protection locked="0"/>
    </xf>
    <xf numFmtId="0" fontId="18" fillId="0" borderId="0" xfId="0" applyFont="1" applyAlignment="1">
      <alignment horizontal="left"/>
    </xf>
    <xf numFmtId="0" fontId="15" fillId="0" borderId="0" xfId="0" applyFont="1" applyAlignment="1">
      <alignment horizontal="right"/>
    </xf>
    <xf numFmtId="169" fontId="29" fillId="0" borderId="3" xfId="0" applyNumberFormat="1" applyFont="1" applyBorder="1" applyAlignment="1" applyProtection="1">
      <alignment horizontal="center"/>
      <protection locked="0"/>
    </xf>
    <xf numFmtId="0" fontId="29" fillId="0" borderId="3" xfId="0" applyFont="1" applyBorder="1" applyAlignment="1" applyProtection="1">
      <alignment horizontal="center"/>
      <protection locked="0"/>
    </xf>
    <xf numFmtId="0" fontId="14" fillId="0" borderId="0" xfId="0" applyFont="1" applyAlignment="1">
      <alignment horizontal="right" vertical="top" wrapText="1"/>
    </xf>
    <xf numFmtId="0" fontId="29" fillId="0" borderId="1" xfId="0" applyFont="1" applyBorder="1" applyAlignment="1" applyProtection="1">
      <alignment horizontal="center"/>
      <protection locked="0"/>
    </xf>
    <xf numFmtId="0" fontId="29" fillId="0" borderId="3" xfId="0" applyFont="1" applyBorder="1" applyAlignment="1" applyProtection="1">
      <alignment horizontal="center" wrapText="1"/>
      <protection locked="0"/>
    </xf>
    <xf numFmtId="169" fontId="29" fillId="0" borderId="1" xfId="0" applyNumberFormat="1" applyFont="1" applyBorder="1" applyAlignment="1" applyProtection="1">
      <alignment horizontal="center"/>
      <protection locked="0"/>
    </xf>
    <xf numFmtId="0" fontId="29" fillId="0" borderId="2" xfId="0" applyFont="1" applyBorder="1" applyAlignment="1" applyProtection="1">
      <alignment horizontal="center" wrapText="1"/>
      <protection locked="0"/>
    </xf>
    <xf numFmtId="0" fontId="16" fillId="0" borderId="4" xfId="0" applyFont="1" applyBorder="1" applyAlignment="1">
      <alignment horizontal="left" vertical="center"/>
    </xf>
    <xf numFmtId="0" fontId="16" fillId="0" borderId="21" xfId="0" applyFont="1" applyBorder="1" applyAlignment="1">
      <alignment horizontal="left" vertical="center"/>
    </xf>
    <xf numFmtId="0" fontId="16" fillId="4" borderId="7" xfId="0" applyFont="1" applyFill="1" applyBorder="1" applyAlignment="1">
      <alignment horizontal="left" vertical="center"/>
    </xf>
    <xf numFmtId="0" fontId="16" fillId="4" borderId="2" xfId="0" applyFont="1" applyFill="1" applyBorder="1" applyAlignment="1">
      <alignment horizontal="left" vertical="center"/>
    </xf>
    <xf numFmtId="166" fontId="14" fillId="4" borderId="1" xfId="0" applyNumberFormat="1" applyFont="1" applyFill="1" applyBorder="1" applyAlignment="1">
      <alignment horizontal="center"/>
    </xf>
    <xf numFmtId="0" fontId="19" fillId="0" borderId="0" xfId="0" applyFont="1" applyAlignment="1">
      <alignment horizontal="right" vertical="top" wrapText="1"/>
    </xf>
    <xf numFmtId="0" fontId="14" fillId="0" borderId="4" xfId="1" applyNumberFormat="1" applyFont="1" applyBorder="1" applyAlignment="1" applyProtection="1">
      <alignment horizontal="center" vertical="center"/>
      <protection locked="0"/>
    </xf>
    <xf numFmtId="0" fontId="14" fillId="0" borderId="5" xfId="1" applyNumberFormat="1" applyFont="1" applyBorder="1" applyAlignment="1" applyProtection="1">
      <alignment horizontal="center" vertical="center"/>
      <protection locked="0"/>
    </xf>
    <xf numFmtId="0" fontId="14" fillId="0" borderId="0" xfId="0" applyFont="1" applyAlignment="1">
      <alignment horizontal="left" vertical="center"/>
    </xf>
    <xf numFmtId="0" fontId="20" fillId="6" borderId="0" xfId="0" applyFont="1" applyFill="1" applyAlignment="1">
      <alignment horizontal="left"/>
    </xf>
    <xf numFmtId="0" fontId="14" fillId="0" borderId="1" xfId="0" applyFont="1" applyBorder="1" applyAlignment="1" applyProtection="1">
      <alignment horizontal="center"/>
      <protection locked="0"/>
    </xf>
    <xf numFmtId="0" fontId="35" fillId="0" borderId="0" xfId="0" applyFont="1" applyAlignment="1">
      <alignment horizontal="left" wrapText="1"/>
    </xf>
    <xf numFmtId="0" fontId="16" fillId="0" borderId="0" xfId="0" applyFont="1" applyAlignment="1">
      <alignment horizontal="right" wrapText="1"/>
    </xf>
    <xf numFmtId="0" fontId="16" fillId="0" borderId="4" xfId="0" applyFont="1" applyBorder="1" applyAlignment="1">
      <alignment horizontal="center" vertical="center"/>
    </xf>
    <xf numFmtId="0" fontId="16" fillId="0" borderId="21" xfId="0" applyFont="1" applyBorder="1" applyAlignment="1">
      <alignment horizontal="center" vertical="center"/>
    </xf>
    <xf numFmtId="0" fontId="14" fillId="0" borderId="21" xfId="0" applyFont="1" applyBorder="1" applyAlignment="1">
      <alignment horizontal="right"/>
    </xf>
    <xf numFmtId="0" fontId="19" fillId="0" borderId="33" xfId="0" applyFont="1" applyBorder="1" applyAlignment="1">
      <alignment horizontal="center"/>
    </xf>
    <xf numFmtId="0" fontId="14" fillId="0" borderId="3" xfId="0" applyFont="1" applyBorder="1" applyAlignment="1" applyProtection="1">
      <alignment horizontal="center"/>
      <protection locked="0"/>
    </xf>
    <xf numFmtId="0" fontId="14" fillId="0" borderId="0" xfId="0" applyFont="1" applyAlignment="1">
      <alignment horizontal="center"/>
    </xf>
    <xf numFmtId="0" fontId="19" fillId="0" borderId="23" xfId="0" applyFont="1" applyBorder="1" applyAlignment="1">
      <alignment horizontal="center"/>
    </xf>
    <xf numFmtId="0" fontId="14" fillId="0" borderId="0" xfId="0" applyFont="1" applyAlignment="1">
      <alignment horizontal="left" vertical="top" wrapText="1" indent="1"/>
    </xf>
    <xf numFmtId="0" fontId="16" fillId="0" borderId="0" xfId="0" applyFont="1" applyAlignment="1">
      <alignment horizontal="center" vertical="center"/>
    </xf>
    <xf numFmtId="0" fontId="14" fillId="0" borderId="3" xfId="0" applyFont="1" applyBorder="1" applyAlignment="1" applyProtection="1">
      <alignment horizontal="left"/>
      <protection locked="0"/>
    </xf>
    <xf numFmtId="0" fontId="14" fillId="0" borderId="30" xfId="0" applyFont="1" applyBorder="1" applyAlignment="1">
      <alignment horizontal="left" vertical="center"/>
    </xf>
    <xf numFmtId="0" fontId="19" fillId="0" borderId="0" xfId="0" applyFont="1" applyAlignment="1">
      <alignment horizontal="left"/>
    </xf>
    <xf numFmtId="0" fontId="14" fillId="0" borderId="22" xfId="0" applyFont="1" applyBorder="1" applyAlignment="1">
      <alignment horizontal="left" vertical="center"/>
    </xf>
    <xf numFmtId="0" fontId="39" fillId="0" borderId="34"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14" fillId="0" borderId="2" xfId="0" applyFont="1" applyBorder="1" applyAlignment="1">
      <alignment horizontal="left"/>
    </xf>
    <xf numFmtId="166" fontId="14" fillId="4" borderId="3" xfId="0" applyNumberFormat="1" applyFont="1" applyFill="1" applyBorder="1" applyAlignment="1" applyProtection="1">
      <alignment horizontal="center"/>
      <protection locked="0"/>
    </xf>
    <xf numFmtId="0" fontId="8" fillId="0" borderId="19" xfId="5" applyFont="1" applyBorder="1" applyAlignment="1">
      <alignment horizontal="center"/>
    </xf>
    <xf numFmtId="0" fontId="8" fillId="0" borderId="0" xfId="5" applyFont="1" applyAlignment="1">
      <alignment horizontal="center"/>
    </xf>
    <xf numFmtId="0" fontId="37" fillId="0" borderId="13" xfId="5" applyFont="1" applyBorder="1" applyAlignment="1" applyProtection="1">
      <alignment horizontal="center"/>
      <protection locked="0"/>
    </xf>
    <xf numFmtId="0" fontId="37" fillId="0" borderId="16" xfId="5" applyFont="1" applyBorder="1" applyAlignment="1" applyProtection="1">
      <alignment horizontal="center"/>
      <protection locked="0"/>
    </xf>
    <xf numFmtId="168" fontId="37" fillId="0" borderId="13" xfId="5" applyNumberFormat="1" applyFont="1" applyBorder="1" applyAlignment="1" applyProtection="1">
      <alignment horizontal="center"/>
      <protection locked="0"/>
    </xf>
    <xf numFmtId="168" fontId="37" fillId="0" borderId="16" xfId="5" applyNumberFormat="1" applyFont="1" applyBorder="1" applyAlignment="1" applyProtection="1">
      <alignment horizontal="center"/>
      <protection locked="0"/>
    </xf>
    <xf numFmtId="0" fontId="37" fillId="0" borderId="21" xfId="5" applyFont="1" applyBorder="1" applyAlignment="1" applyProtection="1">
      <alignment horizontal="center" wrapText="1"/>
      <protection locked="0"/>
    </xf>
    <xf numFmtId="0" fontId="37" fillId="0" borderId="21" xfId="5" applyFont="1" applyBorder="1" applyAlignment="1" applyProtection="1">
      <alignment horizontal="center"/>
      <protection locked="0"/>
    </xf>
    <xf numFmtId="0" fontId="37" fillId="0" borderId="5" xfId="5" applyFont="1" applyBorder="1" applyAlignment="1" applyProtection="1">
      <alignment horizontal="center"/>
      <protection locked="0"/>
    </xf>
    <xf numFmtId="0" fontId="36" fillId="0" borderId="13" xfId="5" applyFont="1" applyBorder="1" applyAlignment="1">
      <alignment horizontal="center"/>
    </xf>
    <xf numFmtId="0" fontId="36" fillId="0" borderId="16" xfId="5" applyFont="1" applyBorder="1" applyAlignment="1">
      <alignment horizontal="center"/>
    </xf>
    <xf numFmtId="167" fontId="36" fillId="0" borderId="13" xfId="6" applyNumberFormat="1" applyFont="1" applyBorder="1" applyAlignment="1">
      <alignment horizontal="center"/>
    </xf>
    <xf numFmtId="164" fontId="36" fillId="0" borderId="13" xfId="6" applyFont="1" applyBorder="1" applyAlignment="1">
      <alignment horizontal="center"/>
    </xf>
    <xf numFmtId="164" fontId="36" fillId="0" borderId="16" xfId="6" applyFont="1" applyBorder="1" applyAlignment="1">
      <alignment horizontal="center"/>
    </xf>
    <xf numFmtId="0" fontId="6" fillId="0" borderId="0" xfId="5" applyAlignment="1">
      <alignment horizontal="center"/>
    </xf>
    <xf numFmtId="0" fontId="37" fillId="0" borderId="13" xfId="5" applyFont="1" applyBorder="1" applyAlignment="1" applyProtection="1">
      <alignment horizontal="center" vertical="center" wrapText="1"/>
      <protection locked="0"/>
    </xf>
    <xf numFmtId="0" fontId="37" fillId="0" borderId="13" xfId="5" applyFont="1" applyBorder="1" applyAlignment="1" applyProtection="1">
      <alignment horizontal="center" vertical="center"/>
      <protection locked="0"/>
    </xf>
    <xf numFmtId="0" fontId="37" fillId="0" borderId="16" xfId="5" applyFont="1" applyBorder="1" applyAlignment="1" applyProtection="1">
      <alignment horizontal="center" vertical="center"/>
      <protection locked="0"/>
    </xf>
    <xf numFmtId="0" fontId="37" fillId="0" borderId="13" xfId="5" applyFont="1" applyBorder="1" applyAlignment="1" applyProtection="1">
      <alignment horizontal="left"/>
      <protection locked="0"/>
    </xf>
    <xf numFmtId="0" fontId="37" fillId="0" borderId="16" xfId="5" applyFont="1" applyBorder="1" applyAlignment="1" applyProtection="1">
      <alignment horizontal="left"/>
      <protection locked="0"/>
    </xf>
    <xf numFmtId="15" fontId="37" fillId="0" borderId="13" xfId="5" applyNumberFormat="1" applyFont="1" applyBorder="1" applyAlignment="1" applyProtection="1">
      <alignment horizontal="left"/>
      <protection locked="0"/>
    </xf>
    <xf numFmtId="0" fontId="7" fillId="0" borderId="18" xfId="5" applyFont="1" applyBorder="1" applyAlignment="1">
      <alignment horizontal="center"/>
    </xf>
    <xf numFmtId="164" fontId="7" fillId="0" borderId="18" xfId="6" applyFont="1" applyBorder="1" applyAlignment="1">
      <alignment horizontal="center"/>
    </xf>
    <xf numFmtId="164" fontId="12" fillId="0" borderId="18" xfId="6" applyFont="1" applyBorder="1" applyAlignment="1">
      <alignment horizontal="center"/>
    </xf>
    <xf numFmtId="164" fontId="12" fillId="0" borderId="15" xfId="6" applyFont="1" applyBorder="1" applyAlignment="1">
      <alignment horizontal="center"/>
    </xf>
    <xf numFmtId="166" fontId="4" fillId="4" borderId="1" xfId="0" applyNumberFormat="1" applyFont="1" applyFill="1" applyBorder="1" applyAlignment="1">
      <alignment horizontal="center"/>
    </xf>
    <xf numFmtId="164" fontId="37" fillId="0" borderId="13" xfId="6" applyFont="1" applyBorder="1" applyAlignment="1">
      <alignment horizontal="center"/>
    </xf>
    <xf numFmtId="164" fontId="37" fillId="0" borderId="16" xfId="6" applyFont="1" applyBorder="1" applyAlignment="1">
      <alignment horizontal="center"/>
    </xf>
    <xf numFmtId="166" fontId="4" fillId="4" borderId="3" xfId="0" applyNumberFormat="1" applyFont="1" applyFill="1" applyBorder="1" applyAlignment="1">
      <alignment horizontal="center"/>
    </xf>
    <xf numFmtId="0" fontId="6" fillId="0" borderId="13" xfId="5" applyBorder="1" applyAlignment="1" applyProtection="1">
      <alignment horizontal="center"/>
      <protection locked="0"/>
    </xf>
    <xf numFmtId="0" fontId="6" fillId="0" borderId="16" xfId="5" applyBorder="1" applyAlignment="1" applyProtection="1">
      <alignment horizontal="center"/>
      <protection locked="0"/>
    </xf>
    <xf numFmtId="0" fontId="7" fillId="0" borderId="15" xfId="5" applyFont="1" applyBorder="1" applyAlignment="1">
      <alignment horizontal="center"/>
    </xf>
    <xf numFmtId="0" fontId="8" fillId="0" borderId="21" xfId="5" applyFont="1" applyBorder="1" applyAlignment="1" applyProtection="1">
      <alignment horizontal="center"/>
      <protection locked="0"/>
    </xf>
    <xf numFmtId="0" fontId="8" fillId="0" borderId="5" xfId="5" applyFont="1" applyBorder="1" applyAlignment="1" applyProtection="1">
      <alignment horizontal="center"/>
      <protection locked="0"/>
    </xf>
    <xf numFmtId="0" fontId="9" fillId="0" borderId="21" xfId="5" applyFont="1" applyBorder="1" applyAlignment="1" applyProtection="1">
      <alignment horizontal="center"/>
      <protection locked="0"/>
    </xf>
    <xf numFmtId="0" fontId="9" fillId="0" borderId="5" xfId="5" applyFont="1" applyBorder="1" applyAlignment="1" applyProtection="1">
      <alignment horizontal="center"/>
      <protection locked="0"/>
    </xf>
    <xf numFmtId="15" fontId="9" fillId="0" borderId="13" xfId="5" applyNumberFormat="1" applyFont="1" applyBorder="1" applyAlignment="1" applyProtection="1">
      <alignment horizontal="center"/>
      <protection locked="0"/>
    </xf>
    <xf numFmtId="0" fontId="9" fillId="0" borderId="13" xfId="5" applyFont="1" applyBorder="1" applyAlignment="1" applyProtection="1">
      <alignment horizontal="center"/>
      <protection locked="0"/>
    </xf>
    <xf numFmtId="0" fontId="9" fillId="0" borderId="16" xfId="5" applyFont="1" applyBorder="1" applyAlignment="1" applyProtection="1">
      <alignment horizontal="center"/>
      <protection locked="0"/>
    </xf>
    <xf numFmtId="0" fontId="8" fillId="0" borderId="19" xfId="5" applyFont="1" applyBorder="1" applyAlignment="1">
      <alignment horizontal="left"/>
    </xf>
    <xf numFmtId="0" fontId="8" fillId="0" borderId="0" xfId="5" applyFont="1" applyAlignment="1">
      <alignment horizontal="left"/>
    </xf>
    <xf numFmtId="0" fontId="8" fillId="0" borderId="13" xfId="5" applyFont="1" applyBorder="1" applyAlignment="1" applyProtection="1">
      <alignment horizontal="center"/>
      <protection locked="0"/>
    </xf>
    <xf numFmtId="0" fontId="8" fillId="0" borderId="16" xfId="5" applyFont="1" applyBorder="1" applyAlignment="1" applyProtection="1">
      <alignment horizontal="center"/>
      <protection locked="0"/>
    </xf>
    <xf numFmtId="0" fontId="14" fillId="0" borderId="0" xfId="0" applyFont="1" applyFill="1" applyAlignment="1">
      <alignment horizontal="left"/>
    </xf>
    <xf numFmtId="164" fontId="14" fillId="0" borderId="0" xfId="2" applyFont="1" applyFill="1" applyAlignment="1" applyProtection="1">
      <alignment horizontal="center" vertical="center"/>
    </xf>
    <xf numFmtId="0" fontId="14" fillId="0" borderId="0" xfId="0" applyFont="1" applyFill="1" applyAlignment="1">
      <alignment horizontal="right"/>
    </xf>
    <xf numFmtId="0" fontId="14" fillId="0" borderId="0" xfId="0" applyFont="1" applyFill="1"/>
    <xf numFmtId="164" fontId="14" fillId="0" borderId="0" xfId="2" applyFont="1" applyFill="1" applyAlignment="1" applyProtection="1">
      <alignment horizontal="left"/>
    </xf>
    <xf numFmtId="0" fontId="14" fillId="0" borderId="0" xfId="0" applyFont="1" applyFill="1" applyAlignment="1">
      <alignment horizontal="left" wrapText="1"/>
    </xf>
    <xf numFmtId="0" fontId="14" fillId="0" borderId="0" xfId="0" applyFont="1" applyFill="1" applyAlignment="1">
      <alignment horizontal="right" vertical="center"/>
    </xf>
    <xf numFmtId="0" fontId="14" fillId="0" borderId="0" xfId="0" applyFont="1" applyFill="1" applyAlignment="1">
      <alignment horizontal="left" wrapText="1"/>
    </xf>
    <xf numFmtId="0" fontId="14" fillId="0" borderId="30" xfId="0" applyFont="1" applyFill="1" applyBorder="1" applyAlignment="1">
      <alignment horizontal="left"/>
    </xf>
    <xf numFmtId="164" fontId="14" fillId="0" borderId="30" xfId="2" applyFont="1" applyFill="1" applyBorder="1" applyAlignment="1" applyProtection="1">
      <alignment horizontal="center" vertical="center"/>
    </xf>
    <xf numFmtId="0" fontId="14" fillId="0" borderId="29" xfId="0" applyFont="1" applyFill="1" applyBorder="1" applyAlignment="1">
      <alignment horizontal="right"/>
    </xf>
    <xf numFmtId="0" fontId="16" fillId="0" borderId="0" xfId="0" applyFont="1" applyFill="1"/>
    <xf numFmtId="0" fontId="14" fillId="0" borderId="22" xfId="0" applyFont="1" applyFill="1" applyBorder="1" applyAlignment="1">
      <alignment horizontal="left"/>
    </xf>
    <xf numFmtId="164" fontId="14" fillId="0" borderId="22" xfId="2" applyFont="1" applyFill="1" applyBorder="1" applyAlignment="1" applyProtection="1">
      <alignment horizontal="center" vertical="center"/>
    </xf>
    <xf numFmtId="0" fontId="14" fillId="0" borderId="28" xfId="0" applyFont="1" applyFill="1" applyBorder="1" applyAlignment="1">
      <alignment horizontal="right"/>
    </xf>
    <xf numFmtId="0" fontId="0" fillId="0" borderId="0" xfId="0" applyFill="1"/>
    <xf numFmtId="0" fontId="0" fillId="0" borderId="0" xfId="0" applyFill="1" applyAlignment="1">
      <alignment horizontal="right"/>
    </xf>
    <xf numFmtId="0" fontId="21" fillId="0" borderId="0" xfId="0" applyFont="1" applyFill="1" applyAlignment="1">
      <alignment horizontal="left" vertical="center"/>
    </xf>
    <xf numFmtId="164" fontId="14" fillId="0" borderId="0" xfId="2" applyFont="1" applyFill="1" applyAlignment="1" applyProtection="1">
      <alignment vertical="center"/>
    </xf>
    <xf numFmtId="0" fontId="21" fillId="0" borderId="0" xfId="0" applyFont="1" applyFill="1" applyAlignment="1">
      <alignment vertical="center"/>
    </xf>
    <xf numFmtId="0" fontId="14" fillId="7" borderId="22" xfId="0" applyFont="1" applyFill="1" applyBorder="1" applyAlignment="1">
      <alignment horizontal="left" vertical="center"/>
    </xf>
    <xf numFmtId="0" fontId="14" fillId="7" borderId="0" xfId="0" applyFont="1" applyFill="1" applyAlignment="1">
      <alignment vertical="center"/>
    </xf>
    <xf numFmtId="164" fontId="14" fillId="7" borderId="0" xfId="2" applyFont="1" applyFill="1" applyAlignment="1" applyProtection="1">
      <alignment horizontal="left" vertical="center"/>
    </xf>
    <xf numFmtId="0" fontId="14" fillId="7" borderId="0" xfId="0" applyFont="1" applyFill="1" applyAlignment="1">
      <alignment horizontal="right" vertical="center"/>
    </xf>
    <xf numFmtId="164" fontId="14" fillId="7" borderId="1" xfId="2" applyFont="1" applyFill="1" applyBorder="1" applyAlignment="1" applyProtection="1">
      <alignment vertical="center"/>
    </xf>
    <xf numFmtId="0" fontId="14" fillId="7" borderId="0" xfId="0" applyFont="1" applyFill="1" applyAlignment="1">
      <alignment horizontal="left" indent="1"/>
    </xf>
    <xf numFmtId="0" fontId="14" fillId="7" borderId="0" xfId="0" applyFont="1" applyFill="1" applyAlignment="1">
      <alignment horizontal="left"/>
    </xf>
    <xf numFmtId="164" fontId="14" fillId="7" borderId="0" xfId="2" applyFont="1" applyFill="1" applyAlignment="1" applyProtection="1">
      <alignment horizontal="center" vertical="center"/>
    </xf>
    <xf numFmtId="0" fontId="14" fillId="7" borderId="0" xfId="0" applyFont="1" applyFill="1" applyAlignment="1">
      <alignment horizontal="right"/>
    </xf>
  </cellXfs>
  <cellStyles count="8">
    <cellStyle name="Comma" xfId="1" builtinId="3"/>
    <cellStyle name="Comma 2" xfId="7" xr:uid="{00000000-0005-0000-0000-000001000000}"/>
    <cellStyle name="Currency" xfId="2" builtinId="4"/>
    <cellStyle name="Currency 2" xfId="6" xr:uid="{00000000-0005-0000-0000-000003000000}"/>
    <cellStyle name="Good" xfId="3" builtinId="26"/>
    <cellStyle name="Normal" xfId="0" builtinId="0"/>
    <cellStyle name="Normal 2" xfId="4" xr:uid="{00000000-0005-0000-0000-000006000000}"/>
    <cellStyle name="Normal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227542</xdr:colOff>
      <xdr:row>0</xdr:row>
      <xdr:rowOff>19050</xdr:rowOff>
    </xdr:from>
    <xdr:to>
      <xdr:col>1</xdr:col>
      <xdr:colOff>1931616</xdr:colOff>
      <xdr:row>2</xdr:row>
      <xdr:rowOff>285750</xdr:rowOff>
    </xdr:to>
    <xdr:pic>
      <xdr:nvPicPr>
        <xdr:cNvPr id="4" name="Picture 3" title="Town of Essex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542" y="19050"/>
          <a:ext cx="1710424" cy="721783"/>
        </a:xfrm>
        <a:prstGeom prst="rect">
          <a:avLst/>
        </a:prstGeom>
      </xdr:spPr>
    </xdr:pic>
    <xdr:clientData/>
  </xdr:twoCellAnchor>
  <xdr:twoCellAnchor>
    <xdr:from>
      <xdr:col>1</xdr:col>
      <xdr:colOff>2257424</xdr:colOff>
      <xdr:row>33</xdr:row>
      <xdr:rowOff>7409</xdr:rowOff>
    </xdr:from>
    <xdr:to>
      <xdr:col>2</xdr:col>
      <xdr:colOff>183091</xdr:colOff>
      <xdr:row>37</xdr:row>
      <xdr:rowOff>264584</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a:off x="2316039" y="7847217"/>
          <a:ext cx="262956" cy="916598"/>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47</xdr:row>
          <xdr:rowOff>285750</xdr:rowOff>
        </xdr:from>
        <xdr:to>
          <xdr:col>3</xdr:col>
          <xdr:colOff>28575</xdr:colOff>
          <xdr:row>50</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47</xdr:row>
          <xdr:rowOff>295275</xdr:rowOff>
        </xdr:from>
        <xdr:to>
          <xdr:col>4</xdr:col>
          <xdr:colOff>1104900</xdr:colOff>
          <xdr:row>50</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1932674</xdr:colOff>
      <xdr:row>2</xdr:row>
      <xdr:rowOff>266700</xdr:rowOff>
    </xdr:to>
    <xdr:pic>
      <xdr:nvPicPr>
        <xdr:cNvPr id="2" name="Picture 1" title="Town of Essex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4300"/>
          <a:ext cx="1710424" cy="723900"/>
        </a:xfrm>
        <a:prstGeom prst="rect">
          <a:avLst/>
        </a:prstGeom>
      </xdr:spPr>
    </xdr:pic>
    <xdr:clientData/>
  </xdr:twoCellAnchor>
  <xdr:twoCellAnchor>
    <xdr:from>
      <xdr:col>0</xdr:col>
      <xdr:colOff>2221706</xdr:colOff>
      <xdr:row>33</xdr:row>
      <xdr:rowOff>0</xdr:rowOff>
    </xdr:from>
    <xdr:to>
      <xdr:col>1</xdr:col>
      <xdr:colOff>161925</xdr:colOff>
      <xdr:row>38</xdr:row>
      <xdr:rowOff>0</xdr:rowOff>
    </xdr:to>
    <xdr:sp macro="" textlink="">
      <xdr:nvSpPr>
        <xdr:cNvPr id="3" name="Left Brace 2">
          <a:extLst>
            <a:ext uri="{FF2B5EF4-FFF2-40B4-BE49-F238E27FC236}">
              <a16:creationId xmlns:a16="http://schemas.microsoft.com/office/drawing/2014/main" id="{00000000-0008-0000-0100-000003000000}"/>
            </a:ext>
          </a:extLst>
        </xdr:cNvPr>
        <xdr:cNvSpPr/>
      </xdr:nvSpPr>
      <xdr:spPr>
        <a:xfrm>
          <a:off x="2221706" y="6905625"/>
          <a:ext cx="235744" cy="923925"/>
        </a:xfrm>
        <a:prstGeom prst="leftBrace">
          <a:avLst>
            <a:gd name="adj1" fmla="val 16414"/>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771524</xdr:colOff>
      <xdr:row>46</xdr:row>
      <xdr:rowOff>52386</xdr:rowOff>
    </xdr:from>
    <xdr:to>
      <xdr:col>9</xdr:col>
      <xdr:colOff>219075</xdr:colOff>
      <xdr:row>47</xdr:row>
      <xdr:rowOff>85724</xdr:rowOff>
    </xdr:to>
    <xdr:sp macro="" textlink="">
      <xdr:nvSpPr>
        <xdr:cNvPr id="4" name="TextBox 3">
          <a:extLst>
            <a:ext uri="{FF2B5EF4-FFF2-40B4-BE49-F238E27FC236}">
              <a16:creationId xmlns:a16="http://schemas.microsoft.com/office/drawing/2014/main" id="{F2746A86-87AC-3590-0258-6B6A48651FCB}"/>
            </a:ext>
          </a:extLst>
        </xdr:cNvPr>
        <xdr:cNvSpPr txBox="1"/>
      </xdr:nvSpPr>
      <xdr:spPr>
        <a:xfrm>
          <a:off x="771524" y="9663111"/>
          <a:ext cx="7934326" cy="366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rgbClr val="C00000"/>
              </a:solidFill>
              <a:latin typeface="Amasis MT Pro Black" panose="02040A04050005020304" pitchFamily="18" charset="0"/>
            </a:rPr>
            <a:t>ATTACH</a:t>
          </a:r>
          <a:r>
            <a:rPr lang="en-CA" sz="1100" b="1" baseline="0">
              <a:solidFill>
                <a:srgbClr val="C00000"/>
              </a:solidFill>
              <a:latin typeface="Amasis MT Pro Black" panose="02040A04050005020304" pitchFamily="18" charset="0"/>
            </a:rPr>
            <a:t> ALL DETAILS (RECEIPTS, ITINERARIES, INVOICES, ETC.) TO SUPPORT NOTED AMOUNTS</a:t>
          </a:r>
          <a:endParaRPr lang="en-CA" sz="1100" b="1">
            <a:solidFill>
              <a:srgbClr val="C00000"/>
            </a:solidFill>
            <a:latin typeface="Amasis MT Pro Black" panose="02040A040500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0</xdr:colOff>
      <xdr:row>12</xdr:row>
      <xdr:rowOff>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1828800" y="161925"/>
          <a:ext cx="4267200" cy="1800225"/>
        </a:xfrm>
        <a:prstGeom prst="rect">
          <a:avLst/>
        </a:prstGeom>
        <a:noFill/>
        <a:ln w="9525">
          <a:noFill/>
          <a:miter lim="800000"/>
          <a:headEnd/>
          <a:tailEnd/>
        </a:ln>
      </xdr:spPr>
      <xdr:txBody>
        <a:bodyPr vertOverflow="clip" wrap="square" lIns="73152" tIns="59436" rIns="73152" bIns="0" anchor="t" upright="1"/>
        <a:lstStyle/>
        <a:p>
          <a:pPr algn="ctr" rtl="0">
            <a:defRPr sz="1000"/>
          </a:pPr>
          <a:r>
            <a:rPr lang="en-CA" sz="3600" b="1" i="0" u="none" strike="noStrike" baseline="0">
              <a:solidFill>
                <a:srgbClr val="000000"/>
              </a:solidFill>
              <a:latin typeface="Arial"/>
              <a:cs typeface="Arial"/>
            </a:rPr>
            <a:t>TOWN OF ESSEX</a:t>
          </a:r>
        </a:p>
        <a:p>
          <a:pPr algn="ctr" rtl="0">
            <a:defRPr sz="1000"/>
          </a:pPr>
          <a:r>
            <a:rPr lang="en-CA" sz="3600" b="1" i="0" u="none" strike="noStrike" baseline="0">
              <a:solidFill>
                <a:srgbClr val="000000"/>
              </a:solidFill>
              <a:latin typeface="Arial"/>
              <a:cs typeface="Arial"/>
            </a:rPr>
            <a:t>CHEQUE</a:t>
          </a:r>
        </a:p>
        <a:p>
          <a:pPr algn="ctr" rtl="0">
            <a:defRPr sz="1000"/>
          </a:pPr>
          <a:r>
            <a:rPr lang="en-CA" sz="3600" b="1" i="0" u="none" strike="noStrike" baseline="0">
              <a:solidFill>
                <a:srgbClr val="000000"/>
              </a:solidFill>
              <a:latin typeface="Arial"/>
              <a:cs typeface="Arial"/>
            </a:rPr>
            <a:t>REQUEST</a:t>
          </a:r>
        </a:p>
      </xdr:txBody>
    </xdr:sp>
    <xdr:clientData/>
  </xdr:twoCellAnchor>
  <xdr:oneCellAnchor>
    <xdr:from>
      <xdr:col>0</xdr:col>
      <xdr:colOff>95250</xdr:colOff>
      <xdr:row>1</xdr:row>
      <xdr:rowOff>95250</xdr:rowOff>
    </xdr:from>
    <xdr:ext cx="1676400" cy="762000"/>
    <xdr:pic>
      <xdr:nvPicPr>
        <xdr:cNvPr id="3" name="Picture 3" descr="essex_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57175"/>
          <a:ext cx="16764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B55"/>
  <sheetViews>
    <sheetView showGridLines="0" tabSelected="1" topLeftCell="A13" zoomScaleNormal="100" zoomScaleSheetLayoutView="90" workbookViewId="0">
      <selection activeCell="C25" sqref="C25:I25"/>
    </sheetView>
  </sheetViews>
  <sheetFormatPr defaultColWidth="9" defaultRowHeight="15.75"/>
  <cols>
    <col min="1" max="1" width="0.75" style="19" customWidth="1"/>
    <col min="2" max="2" width="31.875" style="19" customWidth="1"/>
    <col min="3" max="3" width="4" style="19" customWidth="1"/>
    <col min="4" max="4" width="4.75" style="19" customWidth="1"/>
    <col min="5" max="5" width="15.375" style="19" customWidth="1"/>
    <col min="6" max="6" width="9.375" style="19" customWidth="1"/>
    <col min="7" max="7" width="29.625" style="19" customWidth="1"/>
    <col min="8" max="8" width="4.5" style="19" customWidth="1"/>
    <col min="9" max="9" width="6.375" style="19" customWidth="1"/>
    <col min="10" max="10" width="1.75" style="19" customWidth="1"/>
    <col min="11" max="11" width="16.875" style="19" customWidth="1"/>
    <col min="12" max="12" width="3.25" style="19" customWidth="1"/>
    <col min="13" max="13" width="9" style="19"/>
    <col min="14" max="14" width="8.25" style="19" customWidth="1"/>
    <col min="15" max="15" width="9.875" style="19" customWidth="1"/>
    <col min="16" max="16" width="7.75" style="19" customWidth="1"/>
    <col min="17" max="17" width="6.625" style="19" bestFit="1" customWidth="1"/>
    <col min="18" max="18" width="11.375" style="19" customWidth="1"/>
    <col min="19" max="16384" width="9" style="19"/>
  </cols>
  <sheetData>
    <row r="1" spans="2:28" ht="19.5" customHeight="1">
      <c r="AB1" s="19" t="s">
        <v>132</v>
      </c>
    </row>
    <row r="2" spans="2:28" ht="16.5" customHeight="1">
      <c r="C2" s="138" t="s">
        <v>22</v>
      </c>
      <c r="D2" s="138"/>
      <c r="E2" s="138"/>
      <c r="F2" s="138"/>
      <c r="G2" s="138"/>
      <c r="H2" s="138"/>
      <c r="I2" s="138"/>
      <c r="J2" s="138"/>
      <c r="K2" s="138"/>
      <c r="AB2" s="19" t="s">
        <v>133</v>
      </c>
    </row>
    <row r="3" spans="2:28" ht="32.25" customHeight="1">
      <c r="C3" s="141" t="s">
        <v>30</v>
      </c>
      <c r="D3" s="141"/>
      <c r="E3" s="141"/>
      <c r="F3" s="141"/>
      <c r="G3" s="141"/>
      <c r="H3" s="141"/>
      <c r="I3" s="141"/>
      <c r="J3" s="141"/>
      <c r="K3" s="141"/>
      <c r="AB3" s="19" t="s">
        <v>134</v>
      </c>
    </row>
    <row r="4" spans="2:28" ht="24.75" customHeight="1">
      <c r="B4" s="35" t="s">
        <v>109</v>
      </c>
      <c r="C4" s="142"/>
      <c r="D4" s="142"/>
      <c r="E4" s="142"/>
      <c r="F4" s="142"/>
      <c r="G4" s="35" t="s">
        <v>147</v>
      </c>
      <c r="H4" s="142"/>
      <c r="I4" s="142"/>
      <c r="J4" s="142"/>
      <c r="K4" s="142"/>
      <c r="AB4" s="19" t="s">
        <v>135</v>
      </c>
    </row>
    <row r="5" spans="2:28" ht="25.5" customHeight="1">
      <c r="B5" s="35" t="s">
        <v>155</v>
      </c>
      <c r="C5" s="139"/>
      <c r="D5" s="139"/>
      <c r="E5" s="139"/>
      <c r="F5" s="139"/>
      <c r="G5" s="35" t="s">
        <v>156</v>
      </c>
      <c r="H5" s="139"/>
      <c r="I5" s="139"/>
      <c r="J5" s="139"/>
      <c r="K5" s="139"/>
      <c r="AB5" s="19" t="s">
        <v>136</v>
      </c>
    </row>
    <row r="6" spans="2:28" ht="30" customHeight="1">
      <c r="B6" s="35" t="s">
        <v>154</v>
      </c>
      <c r="C6" s="140"/>
      <c r="D6" s="140"/>
      <c r="E6" s="140"/>
      <c r="F6" s="140"/>
      <c r="G6" s="35" t="s">
        <v>138</v>
      </c>
      <c r="H6" s="143"/>
      <c r="I6" s="143"/>
      <c r="J6" s="143"/>
      <c r="K6" s="143"/>
      <c r="AB6" s="19" t="s">
        <v>137</v>
      </c>
    </row>
    <row r="7" spans="2:28" ht="25.5" customHeight="1">
      <c r="B7" s="35" t="s">
        <v>21</v>
      </c>
      <c r="C7" s="140"/>
      <c r="D7" s="140"/>
      <c r="E7" s="140"/>
      <c r="F7" s="140"/>
      <c r="G7" s="36" t="s">
        <v>128</v>
      </c>
      <c r="H7" s="140"/>
      <c r="I7" s="140"/>
      <c r="J7" s="140"/>
      <c r="K7" s="140"/>
    </row>
    <row r="8" spans="2:28" ht="27.75" customHeight="1">
      <c r="B8" s="36" t="s">
        <v>139</v>
      </c>
      <c r="C8" s="140"/>
      <c r="D8" s="140"/>
      <c r="E8" s="140"/>
      <c r="F8" s="140"/>
      <c r="G8" s="36" t="s">
        <v>104</v>
      </c>
      <c r="H8" s="140"/>
      <c r="I8" s="140"/>
      <c r="J8" s="140"/>
      <c r="K8" s="140"/>
    </row>
    <row r="9" spans="2:28" ht="18" customHeight="1">
      <c r="B9" s="57" t="s">
        <v>149</v>
      </c>
      <c r="F9" s="35"/>
      <c r="G9" s="36"/>
      <c r="H9" s="20"/>
      <c r="I9" s="20"/>
      <c r="J9" s="20"/>
      <c r="K9" s="20"/>
    </row>
    <row r="10" spans="2:28" ht="32.25" customHeight="1">
      <c r="B10" s="21" t="s">
        <v>148</v>
      </c>
      <c r="C10" s="135"/>
      <c r="D10" s="135"/>
      <c r="E10" s="135"/>
      <c r="F10" s="135"/>
      <c r="G10" s="135"/>
      <c r="H10" s="135"/>
      <c r="I10" s="135"/>
      <c r="J10" s="135"/>
      <c r="K10" s="135"/>
    </row>
    <row r="11" spans="2:28" ht="20.25" customHeight="1">
      <c r="B11" s="58" t="s">
        <v>150</v>
      </c>
      <c r="G11" s="36"/>
      <c r="H11" s="20"/>
      <c r="I11" s="20"/>
      <c r="J11" s="20"/>
      <c r="K11" s="20"/>
    </row>
    <row r="12" spans="2:28" ht="32.25" customHeight="1">
      <c r="B12" s="21" t="s">
        <v>151</v>
      </c>
      <c r="C12" s="135"/>
      <c r="D12" s="135"/>
      <c r="E12" s="135"/>
      <c r="F12" s="135"/>
      <c r="G12" s="135"/>
      <c r="H12" s="135"/>
      <c r="I12" s="135"/>
      <c r="J12" s="135"/>
      <c r="K12" s="135"/>
    </row>
    <row r="13" spans="2:28" ht="27" customHeight="1">
      <c r="B13" s="137" t="s">
        <v>177</v>
      </c>
      <c r="C13" s="137"/>
      <c r="D13" s="137"/>
      <c r="E13" s="137"/>
      <c r="F13" s="137"/>
      <c r="G13" s="137"/>
      <c r="H13" s="137"/>
      <c r="I13" s="137"/>
    </row>
    <row r="14" spans="2:28" ht="12.75" customHeight="1">
      <c r="B14" s="47"/>
      <c r="C14" s="47"/>
      <c r="D14" s="47"/>
      <c r="E14" s="47"/>
      <c r="F14" s="47"/>
      <c r="G14" s="47"/>
      <c r="H14" s="47"/>
      <c r="I14" s="47"/>
    </row>
    <row r="15" spans="2:28">
      <c r="B15" s="50" t="s">
        <v>23</v>
      </c>
      <c r="C15" s="51"/>
      <c r="D15" s="51"/>
      <c r="E15" s="51"/>
      <c r="F15" s="51"/>
      <c r="G15" s="51"/>
      <c r="H15" s="51"/>
      <c r="I15" s="51"/>
      <c r="J15" s="52"/>
      <c r="K15" s="53" t="s">
        <v>127</v>
      </c>
    </row>
    <row r="16" spans="2:28" ht="13.5" customHeight="1">
      <c r="C16" s="45"/>
      <c r="D16" s="45"/>
      <c r="E16" s="45"/>
      <c r="F16" s="45"/>
      <c r="G16" s="45"/>
      <c r="H16" s="45"/>
      <c r="I16" s="45"/>
      <c r="J16" s="45"/>
      <c r="K16" s="46" t="s">
        <v>116</v>
      </c>
      <c r="L16" s="23"/>
    </row>
    <row r="17" spans="2:18" ht="17.100000000000001" customHeight="1">
      <c r="B17" s="24" t="s">
        <v>158</v>
      </c>
      <c r="C17" s="102"/>
      <c r="D17" s="102"/>
      <c r="E17" s="102"/>
      <c r="F17" s="102"/>
      <c r="G17" s="102"/>
      <c r="H17" s="102"/>
      <c r="I17" s="102"/>
      <c r="J17" s="102"/>
      <c r="K17" s="62"/>
      <c r="M17" s="56">
        <v>50710</v>
      </c>
    </row>
    <row r="18" spans="2:18" ht="17.100000000000001" customHeight="1">
      <c r="B18" s="24" t="s">
        <v>159</v>
      </c>
      <c r="C18" s="102"/>
      <c r="D18" s="102"/>
      <c r="E18" s="102"/>
      <c r="F18" s="102"/>
      <c r="G18" s="102"/>
      <c r="H18" s="102"/>
      <c r="I18" s="102"/>
      <c r="J18" s="102"/>
      <c r="K18" s="63"/>
      <c r="M18" s="56">
        <v>50710</v>
      </c>
    </row>
    <row r="19" spans="2:18" ht="17.100000000000001" customHeight="1">
      <c r="B19" s="24" t="s">
        <v>161</v>
      </c>
      <c r="C19" s="102"/>
      <c r="D19" s="102"/>
      <c r="E19" s="102"/>
      <c r="F19" s="102"/>
      <c r="G19" s="102"/>
      <c r="H19" s="102"/>
      <c r="I19" s="102"/>
      <c r="J19" s="102"/>
      <c r="K19" s="62"/>
      <c r="M19" s="56">
        <v>50720</v>
      </c>
    </row>
    <row r="20" spans="2:18" ht="17.100000000000001" customHeight="1">
      <c r="B20" s="24" t="s">
        <v>160</v>
      </c>
      <c r="C20" s="102"/>
      <c r="D20" s="102"/>
      <c r="E20" s="102"/>
      <c r="F20" s="102"/>
      <c r="G20" s="102"/>
      <c r="H20" s="102"/>
      <c r="I20" s="102"/>
      <c r="J20" s="102"/>
      <c r="K20" s="63"/>
      <c r="M20" s="56">
        <v>50720</v>
      </c>
    </row>
    <row r="21" spans="2:18" ht="17.100000000000001" customHeight="1">
      <c r="B21" s="24" t="s">
        <v>85</v>
      </c>
      <c r="C21" s="136"/>
      <c r="D21" s="136"/>
      <c r="E21" s="136"/>
      <c r="F21" s="136"/>
      <c r="G21" s="136"/>
      <c r="H21" s="136"/>
      <c r="I21" s="136"/>
      <c r="J21" s="136"/>
      <c r="K21" s="63"/>
      <c r="M21" s="56">
        <v>50730</v>
      </c>
    </row>
    <row r="22" spans="2:18" ht="17.100000000000001" customHeight="1">
      <c r="B22" s="24" t="s">
        <v>105</v>
      </c>
      <c r="C22" s="129"/>
      <c r="D22" s="129"/>
      <c r="E22" s="129"/>
      <c r="F22" s="129"/>
      <c r="G22" s="129"/>
      <c r="H22" s="129"/>
      <c r="I22" s="129"/>
      <c r="J22" s="129"/>
      <c r="K22" s="63"/>
      <c r="M22" s="56">
        <v>50755</v>
      </c>
    </row>
    <row r="23" spans="2:18" ht="17.100000000000001" customHeight="1">
      <c r="B23" s="24" t="s">
        <v>106</v>
      </c>
      <c r="C23" s="129"/>
      <c r="D23" s="129"/>
      <c r="E23" s="129"/>
      <c r="F23" s="129"/>
      <c r="G23" s="129"/>
      <c r="H23" s="129"/>
      <c r="I23" s="129"/>
      <c r="J23" s="129"/>
      <c r="K23" s="63"/>
      <c r="M23" s="56">
        <v>50755</v>
      </c>
    </row>
    <row r="24" spans="2:18" ht="17.100000000000001" customHeight="1">
      <c r="B24" s="24" t="s">
        <v>107</v>
      </c>
      <c r="C24" s="129"/>
      <c r="D24" s="129"/>
      <c r="E24" s="129"/>
      <c r="F24" s="129"/>
      <c r="G24" s="129"/>
      <c r="H24" s="129"/>
      <c r="I24" s="129"/>
      <c r="J24" s="129"/>
      <c r="K24" s="63"/>
      <c r="M24" s="56">
        <v>50755</v>
      </c>
    </row>
    <row r="25" spans="2:18" ht="17.100000000000001" customHeight="1">
      <c r="B25" s="24" t="s">
        <v>33</v>
      </c>
      <c r="C25" s="134"/>
      <c r="D25" s="134"/>
      <c r="E25" s="134"/>
      <c r="F25" s="134"/>
      <c r="G25" s="134"/>
      <c r="H25" s="134"/>
      <c r="I25" s="134"/>
      <c r="J25" s="20"/>
      <c r="K25" s="63"/>
      <c r="M25" s="56"/>
    </row>
    <row r="26" spans="2:18" ht="17.100000000000001" customHeight="1">
      <c r="B26" s="24" t="s">
        <v>33</v>
      </c>
      <c r="C26" s="134"/>
      <c r="D26" s="134"/>
      <c r="E26" s="134"/>
      <c r="F26" s="134"/>
      <c r="G26" s="134"/>
      <c r="H26" s="134"/>
      <c r="I26" s="134"/>
      <c r="K26" s="63"/>
      <c r="M26" s="56"/>
    </row>
    <row r="27" spans="2:18" ht="10.5" customHeight="1" thickBot="1">
      <c r="B27" s="24"/>
      <c r="C27" s="23"/>
      <c r="D27" s="23"/>
      <c r="E27" s="23"/>
      <c r="F27" s="23"/>
      <c r="G27" s="23"/>
      <c r="H27" s="23"/>
      <c r="I27" s="23"/>
      <c r="K27" s="27"/>
      <c r="M27" s="56"/>
    </row>
    <row r="28" spans="2:18" ht="18" customHeight="1" thickBot="1">
      <c r="B28" s="248" t="s">
        <v>162</v>
      </c>
      <c r="C28" s="249" t="s">
        <v>7</v>
      </c>
      <c r="D28" s="249"/>
      <c r="E28" s="249"/>
      <c r="F28" s="250">
        <f>ROUND((195*1.015)*1.015,0)</f>
        <v>201</v>
      </c>
      <c r="G28" s="251" t="s">
        <v>32</v>
      </c>
      <c r="H28" s="125"/>
      <c r="I28" s="126"/>
      <c r="K28" s="247">
        <f>H28*F28</f>
        <v>0</v>
      </c>
      <c r="M28" s="68"/>
      <c r="O28"/>
      <c r="P28"/>
      <c r="Q28"/>
      <c r="R28" s="28"/>
    </row>
    <row r="29" spans="2:18" ht="3.75" customHeight="1" thickBot="1">
      <c r="B29" s="24"/>
      <c r="C29" s="226"/>
      <c r="D29" s="226"/>
      <c r="E29" s="226"/>
      <c r="F29" s="227"/>
      <c r="G29" s="225"/>
      <c r="H29" s="70"/>
      <c r="I29" s="71"/>
      <c r="K29" s="65"/>
      <c r="M29" s="68"/>
      <c r="O29"/>
      <c r="P29"/>
      <c r="Q29"/>
      <c r="R29" s="28"/>
    </row>
    <row r="30" spans="2:18" ht="33.75" customHeight="1" thickBot="1">
      <c r="B30" s="124" t="s">
        <v>108</v>
      </c>
      <c r="C30" s="228" t="s">
        <v>29</v>
      </c>
      <c r="D30" s="228"/>
      <c r="E30" s="228"/>
      <c r="F30" s="224">
        <v>0.73</v>
      </c>
      <c r="G30" s="229" t="s">
        <v>9</v>
      </c>
      <c r="H30" s="125"/>
      <c r="I30" s="126"/>
      <c r="K30" s="64">
        <f>F30*H30</f>
        <v>0</v>
      </c>
      <c r="M30" s="68">
        <v>50750</v>
      </c>
      <c r="O30"/>
      <c r="P30"/>
      <c r="Q30"/>
      <c r="R30" s="28"/>
    </row>
    <row r="31" spans="2:18" ht="3.75" customHeight="1" thickBot="1">
      <c r="B31" s="124"/>
      <c r="C31" s="230"/>
      <c r="D31" s="230"/>
      <c r="E31" s="230"/>
      <c r="F31" s="118"/>
      <c r="G31" s="225"/>
      <c r="H31" s="71"/>
      <c r="I31" s="71"/>
      <c r="K31" s="66"/>
      <c r="M31" s="68"/>
      <c r="O31"/>
      <c r="P31"/>
      <c r="Q31"/>
      <c r="R31" s="28"/>
    </row>
    <row r="32" spans="2:18" ht="32.25" customHeight="1" thickBot="1">
      <c r="B32" s="124"/>
      <c r="C32" s="228" t="s">
        <v>31</v>
      </c>
      <c r="D32" s="228"/>
      <c r="E32" s="228"/>
      <c r="F32" s="224">
        <v>0.67</v>
      </c>
      <c r="G32" s="229" t="s">
        <v>9</v>
      </c>
      <c r="H32" s="125"/>
      <c r="I32" s="126"/>
      <c r="K32" s="64">
        <f>F32*H32</f>
        <v>0</v>
      </c>
      <c r="M32" s="68">
        <v>50750</v>
      </c>
      <c r="O32"/>
      <c r="P32"/>
      <c r="Q32"/>
      <c r="R32" s="28"/>
    </row>
    <row r="33" spans="2:18" ht="3.75" customHeight="1" thickBot="1">
      <c r="B33" s="24"/>
      <c r="C33" s="230"/>
      <c r="D33" s="230"/>
      <c r="E33" s="230"/>
      <c r="F33" s="118"/>
      <c r="G33" s="225"/>
      <c r="H33" s="71"/>
      <c r="I33" s="71"/>
      <c r="K33" s="66"/>
      <c r="M33" s="68"/>
      <c r="O33"/>
      <c r="P33"/>
      <c r="Q33"/>
      <c r="R33" s="28"/>
    </row>
    <row r="34" spans="2:18" ht="21.75" customHeight="1" thickBot="1">
      <c r="B34" s="128" t="s">
        <v>24</v>
      </c>
      <c r="C34" s="231" t="s">
        <v>129</v>
      </c>
      <c r="D34" s="231"/>
      <c r="E34" s="231"/>
      <c r="F34" s="232">
        <v>26.15</v>
      </c>
      <c r="G34" s="233" t="s">
        <v>10</v>
      </c>
      <c r="H34" s="125"/>
      <c r="I34" s="126"/>
      <c r="J34" s="93"/>
      <c r="K34" s="64">
        <f>F34*H34</f>
        <v>0</v>
      </c>
      <c r="M34" s="68">
        <v>50740</v>
      </c>
      <c r="O34"/>
      <c r="P34"/>
      <c r="Q34"/>
      <c r="R34" s="28"/>
    </row>
    <row r="35" spans="2:18" ht="4.3499999999999996" customHeight="1" thickBot="1">
      <c r="B35" s="128"/>
      <c r="C35" s="223"/>
      <c r="D35" s="223"/>
      <c r="E35" s="223"/>
      <c r="F35" s="223"/>
      <c r="G35" s="223"/>
      <c r="H35" s="70"/>
      <c r="I35" s="70"/>
      <c r="K35" s="42"/>
      <c r="M35" s="68"/>
      <c r="O35"/>
      <c r="P35"/>
      <c r="Q35"/>
      <c r="R35" s="28"/>
    </row>
    <row r="36" spans="2:18" ht="21.75" customHeight="1" thickBot="1">
      <c r="B36" s="128"/>
      <c r="C36" s="223" t="s">
        <v>130</v>
      </c>
      <c r="D36" s="223"/>
      <c r="E36" s="223"/>
      <c r="F36" s="224">
        <v>26.65</v>
      </c>
      <c r="G36" s="225" t="s">
        <v>11</v>
      </c>
      <c r="H36" s="125"/>
      <c r="I36" s="126"/>
      <c r="K36" s="64">
        <f>F36*H36</f>
        <v>0</v>
      </c>
      <c r="M36" s="68">
        <v>50740</v>
      </c>
      <c r="O36"/>
      <c r="P36"/>
      <c r="Q36"/>
      <c r="R36" s="28"/>
    </row>
    <row r="37" spans="2:18" ht="4.3499999999999996" customHeight="1" thickBot="1">
      <c r="B37" s="128"/>
      <c r="C37" s="234"/>
      <c r="D37" s="234"/>
      <c r="E37" s="234"/>
      <c r="F37" s="234"/>
      <c r="G37" s="234"/>
      <c r="H37" s="70"/>
      <c r="I37" s="70"/>
      <c r="K37" s="42"/>
      <c r="M37" s="68"/>
      <c r="O37"/>
      <c r="P37"/>
      <c r="Q37"/>
      <c r="R37" s="28"/>
    </row>
    <row r="38" spans="2:18" ht="21.75" customHeight="1" thickBot="1">
      <c r="B38" s="128"/>
      <c r="C38" s="235" t="s">
        <v>131</v>
      </c>
      <c r="D38" s="235"/>
      <c r="E38" s="235"/>
      <c r="F38" s="236">
        <v>58.6</v>
      </c>
      <c r="G38" s="237" t="s">
        <v>12</v>
      </c>
      <c r="H38" s="125"/>
      <c r="I38" s="126"/>
      <c r="J38" s="94"/>
      <c r="K38" s="64">
        <f>H38*F38</f>
        <v>0</v>
      </c>
      <c r="M38" s="68">
        <v>50740</v>
      </c>
      <c r="O38"/>
      <c r="P38"/>
      <c r="Q38"/>
      <c r="R38" s="28"/>
    </row>
    <row r="39" spans="2:18" customFormat="1" ht="7.5" customHeight="1" thickBot="1">
      <c r="C39" s="226"/>
      <c r="D39" s="226"/>
      <c r="E39" s="226"/>
      <c r="F39" s="238"/>
      <c r="G39" s="239"/>
      <c r="H39" s="72"/>
      <c r="I39" s="72"/>
      <c r="K39" s="67"/>
      <c r="L39" s="19"/>
      <c r="M39" s="69"/>
    </row>
    <row r="40" spans="2:18" ht="16.5" thickBot="1">
      <c r="B40" s="24" t="s">
        <v>13</v>
      </c>
      <c r="C40" s="226" t="s">
        <v>7</v>
      </c>
      <c r="D40" s="226"/>
      <c r="E40" s="226"/>
      <c r="F40" s="224">
        <v>17.5</v>
      </c>
      <c r="G40" s="225" t="s">
        <v>14</v>
      </c>
      <c r="H40" s="125"/>
      <c r="I40" s="126"/>
      <c r="K40" s="64">
        <f>H40*F40</f>
        <v>0</v>
      </c>
      <c r="M40" s="240">
        <v>50740</v>
      </c>
      <c r="O40"/>
      <c r="P40"/>
      <c r="Q40"/>
      <c r="R40" s="28"/>
    </row>
    <row r="41" spans="2:18" customFormat="1" ht="6" customHeight="1">
      <c r="K41" s="67"/>
      <c r="L41" s="19"/>
      <c r="M41" s="69"/>
    </row>
    <row r="42" spans="2:18">
      <c r="B42" s="24" t="s">
        <v>164</v>
      </c>
      <c r="C42" s="48" t="s">
        <v>15</v>
      </c>
      <c r="D42" s="20"/>
      <c r="E42" s="20"/>
      <c r="F42" s="134"/>
      <c r="G42" s="134"/>
      <c r="H42" s="134"/>
      <c r="I42" s="20"/>
      <c r="K42" s="83">
        <f>H42*F42</f>
        <v>0</v>
      </c>
      <c r="M42" s="68">
        <v>50755</v>
      </c>
      <c r="O42"/>
      <c r="P42"/>
      <c r="Q42"/>
      <c r="R42" s="28"/>
    </row>
    <row r="43" spans="2:18" customFormat="1" ht="9.75" customHeight="1" thickBot="1"/>
    <row r="44" spans="2:18" s="31" customFormat="1" ht="27.75" customHeight="1" thickBot="1">
      <c r="B44" s="131" t="s">
        <v>25</v>
      </c>
      <c r="C44" s="132"/>
      <c r="D44" s="132"/>
      <c r="E44" s="132"/>
      <c r="F44" s="132"/>
      <c r="G44" s="132"/>
      <c r="H44" s="132"/>
      <c r="I44" s="132"/>
      <c r="J44" s="132"/>
      <c r="K44" s="95">
        <f>SUM(K17:K42)</f>
        <v>0</v>
      </c>
      <c r="O44" s="54"/>
      <c r="P44" s="54"/>
      <c r="Q44" s="54"/>
      <c r="R44" s="54"/>
    </row>
    <row r="45" spans="2:18" ht="24" customHeight="1">
      <c r="B45" s="133" t="s">
        <v>163</v>
      </c>
      <c r="C45" s="133"/>
      <c r="D45" s="133"/>
      <c r="E45" s="133"/>
      <c r="F45" s="133"/>
      <c r="G45" s="133"/>
      <c r="H45" s="133"/>
      <c r="I45" s="133"/>
      <c r="J45" s="133"/>
      <c r="K45" s="133"/>
    </row>
    <row r="46" spans="2:18" ht="24" customHeight="1">
      <c r="B46" s="22"/>
      <c r="C46" s="22"/>
      <c r="D46" s="22"/>
      <c r="E46" s="22"/>
      <c r="F46" s="22"/>
      <c r="G46" s="22"/>
      <c r="H46" s="22"/>
      <c r="I46" s="22"/>
      <c r="J46" s="22"/>
      <c r="K46" s="22"/>
    </row>
    <row r="47" spans="2:18" ht="40.5" customHeight="1">
      <c r="B47" s="130" t="s">
        <v>36</v>
      </c>
      <c r="C47" s="130"/>
      <c r="D47" s="130"/>
      <c r="E47" s="130"/>
      <c r="F47" s="130"/>
      <c r="G47" s="130"/>
      <c r="H47" s="130"/>
      <c r="I47" s="130"/>
      <c r="J47" s="130"/>
      <c r="K47" s="130"/>
    </row>
    <row r="48" spans="2:18" ht="24" customHeight="1">
      <c r="B48" s="19" t="s">
        <v>26</v>
      </c>
      <c r="C48" s="122"/>
      <c r="D48" s="122"/>
      <c r="E48" s="122"/>
      <c r="F48" s="122"/>
      <c r="G48" s="122"/>
      <c r="H48" s="123" t="s">
        <v>20</v>
      </c>
      <c r="I48" s="123"/>
      <c r="J48" s="123"/>
      <c r="K48" s="33"/>
    </row>
    <row r="49" spans="2:11" ht="8.25" customHeight="1">
      <c r="C49" s="20"/>
      <c r="D49" s="20"/>
      <c r="E49" s="20"/>
      <c r="F49" s="20"/>
      <c r="G49" s="20"/>
      <c r="H49" s="20"/>
      <c r="I49" s="20"/>
      <c r="J49" s="20"/>
      <c r="K49" s="84"/>
    </row>
    <row r="50" spans="2:11" ht="31.5" customHeight="1">
      <c r="B50" s="59" t="s">
        <v>146</v>
      </c>
      <c r="C50" s="60"/>
      <c r="D50" s="60" t="s">
        <v>142</v>
      </c>
      <c r="E50" s="60"/>
      <c r="F50" s="60" t="s">
        <v>143</v>
      </c>
      <c r="G50" s="45"/>
      <c r="H50" s="20"/>
      <c r="I50" s="20"/>
      <c r="J50" s="20"/>
      <c r="K50" s="84"/>
    </row>
    <row r="51" spans="2:11" ht="32.25" customHeight="1">
      <c r="B51" s="21" t="s">
        <v>144</v>
      </c>
      <c r="C51" s="122"/>
      <c r="D51" s="122"/>
      <c r="E51" s="122"/>
      <c r="F51" s="122"/>
      <c r="G51" s="122"/>
      <c r="H51" s="123" t="s">
        <v>20</v>
      </c>
      <c r="I51" s="123"/>
      <c r="J51" s="123"/>
      <c r="K51" s="34"/>
    </row>
    <row r="52" spans="2:11" ht="41.25" customHeight="1">
      <c r="B52" s="21" t="s">
        <v>145</v>
      </c>
      <c r="C52" s="122"/>
      <c r="D52" s="122"/>
      <c r="E52" s="122"/>
      <c r="F52" s="122"/>
      <c r="G52" s="122"/>
      <c r="H52" s="123" t="s">
        <v>20</v>
      </c>
      <c r="I52" s="123"/>
      <c r="J52" s="123"/>
      <c r="K52" s="34"/>
    </row>
    <row r="54" spans="2:11" ht="19.5" customHeight="1">
      <c r="B54" s="61" t="s">
        <v>152</v>
      </c>
    </row>
    <row r="55" spans="2:11" ht="95.25" customHeight="1">
      <c r="B55" s="119"/>
      <c r="C55" s="120"/>
      <c r="D55" s="120"/>
      <c r="E55" s="120"/>
      <c r="F55" s="120"/>
      <c r="G55" s="120"/>
      <c r="H55" s="120"/>
      <c r="I55" s="120"/>
      <c r="J55" s="120"/>
      <c r="K55" s="121"/>
    </row>
  </sheetData>
  <sheetProtection algorithmName="SHA-512" hashValue="J+XLMKAkSy/7VHf119uZq/1oGhznbc2j0ZAAkKgng/MW0vqurdDB+FhLlhKbTlXuX/V0nnoLgHufMCH+NLMpVA==" saltValue="OyTQWui0J+26C9hy2Hh8Hw==" spinCount="100000" sheet="1" selectLockedCells="1"/>
  <mergeCells count="48">
    <mergeCell ref="C2:K2"/>
    <mergeCell ref="C5:F5"/>
    <mergeCell ref="H5:K5"/>
    <mergeCell ref="H8:K8"/>
    <mergeCell ref="C7:F7"/>
    <mergeCell ref="C3:K3"/>
    <mergeCell ref="C6:F6"/>
    <mergeCell ref="C4:F4"/>
    <mergeCell ref="H4:K4"/>
    <mergeCell ref="H6:K6"/>
    <mergeCell ref="H7:K7"/>
    <mergeCell ref="C8:F8"/>
    <mergeCell ref="C10:K10"/>
    <mergeCell ref="C23:J23"/>
    <mergeCell ref="C24:J24"/>
    <mergeCell ref="C26:I26"/>
    <mergeCell ref="C28:E28"/>
    <mergeCell ref="H28:I28"/>
    <mergeCell ref="C25:I25"/>
    <mergeCell ref="C21:J21"/>
    <mergeCell ref="B13:I13"/>
    <mergeCell ref="C22:J22"/>
    <mergeCell ref="C12:K12"/>
    <mergeCell ref="H48:J48"/>
    <mergeCell ref="C38:E38"/>
    <mergeCell ref="B47:K47"/>
    <mergeCell ref="C30:E30"/>
    <mergeCell ref="H30:I30"/>
    <mergeCell ref="B44:J44"/>
    <mergeCell ref="B45:K45"/>
    <mergeCell ref="H38:I38"/>
    <mergeCell ref="F42:H42"/>
    <mergeCell ref="B55:K55"/>
    <mergeCell ref="C52:G52"/>
    <mergeCell ref="H52:J52"/>
    <mergeCell ref="B30:B32"/>
    <mergeCell ref="H40:I40"/>
    <mergeCell ref="C32:E32"/>
    <mergeCell ref="H32:I32"/>
    <mergeCell ref="B34:B38"/>
    <mergeCell ref="C34:E34"/>
    <mergeCell ref="H34:I34"/>
    <mergeCell ref="C35:G35"/>
    <mergeCell ref="C36:E36"/>
    <mergeCell ref="H36:I36"/>
    <mergeCell ref="C51:G51"/>
    <mergeCell ref="H51:J51"/>
    <mergeCell ref="C48:G48"/>
  </mergeCells>
  <dataValidations count="1">
    <dataValidation type="list" allowBlank="1" showInputMessage="1" showErrorMessage="1" sqref="C8:F8" xr:uid="{694C3AD1-DF6F-45BD-B211-74F308152FA5}">
      <formula1>$AB$1:$AB$6</formula1>
    </dataValidation>
  </dataValidations>
  <pageMargins left="0.70866141732283505" right="0.70866141732283505" top="0.49803149600000002" bottom="0.74803149606299202" header="0.31496062992126" footer="0.31496062992126"/>
  <pageSetup scale="62" orientation="portrait" r:id="rId1"/>
  <headerFooter>
    <oddFooter>&amp;CTravel and Business Expense Request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9525</xdr:colOff>
                    <xdr:row>47</xdr:row>
                    <xdr:rowOff>285750</xdr:rowOff>
                  </from>
                  <to>
                    <xdr:col>3</xdr:col>
                    <xdr:colOff>28575</xdr:colOff>
                    <xdr:row>50</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781050</xdr:colOff>
                    <xdr:row>47</xdr:row>
                    <xdr:rowOff>295275</xdr:rowOff>
                  </from>
                  <to>
                    <xdr:col>4</xdr:col>
                    <xdr:colOff>1104900</xdr:colOff>
                    <xdr:row>50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U57"/>
  <sheetViews>
    <sheetView showGridLines="0" topLeftCell="A24" zoomScaleNormal="100" zoomScaleSheetLayoutView="85" workbookViewId="0">
      <selection activeCell="E52" sqref="E52:F52"/>
    </sheetView>
  </sheetViews>
  <sheetFormatPr defaultColWidth="9" defaultRowHeight="15.75"/>
  <cols>
    <col min="1" max="1" width="30.125" style="19" customWidth="1"/>
    <col min="2" max="2" width="4" style="19" customWidth="1"/>
    <col min="3" max="3" width="4.75" style="19" customWidth="1"/>
    <col min="4" max="4" width="15.375" style="19" customWidth="1"/>
    <col min="5" max="5" width="9.375" style="19" bestFit="1" customWidth="1"/>
    <col min="6" max="6" width="36.375" style="19" customWidth="1"/>
    <col min="7" max="7" width="2" style="19" customWidth="1"/>
    <col min="8" max="8" width="8.25" style="19" bestFit="1" customWidth="1"/>
    <col min="9" max="9" width="1.125" style="19" customWidth="1"/>
    <col min="10" max="10" width="19.75" style="19" customWidth="1"/>
    <col min="11" max="11" width="3.25" customWidth="1"/>
    <col min="12" max="12" width="5.875" style="31" bestFit="1" customWidth="1"/>
    <col min="13" max="13" width="5.375" style="19" customWidth="1"/>
    <col min="14" max="14" width="7.875" style="19" customWidth="1"/>
    <col min="15" max="15" width="0" style="19" hidden="1" customWidth="1"/>
    <col min="16" max="16" width="6.875" style="19" customWidth="1"/>
    <col min="17" max="16384" width="9" style="19"/>
  </cols>
  <sheetData>
    <row r="1" spans="1:14" ht="19.5" customHeight="1">
      <c r="B1" s="138" t="s">
        <v>0</v>
      </c>
      <c r="C1" s="138"/>
      <c r="D1" s="138"/>
      <c r="E1" s="138"/>
      <c r="F1" s="138"/>
      <c r="G1" s="138"/>
      <c r="H1" s="138"/>
      <c r="I1" s="138"/>
      <c r="J1" s="138"/>
    </row>
    <row r="2" spans="1:14" ht="16.5" customHeight="1">
      <c r="B2" s="158" t="s">
        <v>34</v>
      </c>
      <c r="C2" s="158"/>
      <c r="D2" s="158"/>
      <c r="E2" s="158"/>
      <c r="F2" s="158"/>
      <c r="G2" s="158"/>
      <c r="H2" s="158"/>
      <c r="I2" s="158"/>
      <c r="J2" s="158"/>
    </row>
    <row r="3" spans="1:14" ht="21.75" customHeight="1">
      <c r="B3" s="151" t="s">
        <v>30</v>
      </c>
      <c r="C3" s="151"/>
      <c r="D3" s="151"/>
      <c r="E3" s="151"/>
      <c r="F3" s="151"/>
      <c r="G3" s="151"/>
      <c r="H3" s="151"/>
      <c r="I3" s="151"/>
      <c r="J3" s="151"/>
    </row>
    <row r="4" spans="1:14" ht="24.75" customHeight="1">
      <c r="A4" s="35" t="s">
        <v>125</v>
      </c>
      <c r="B4" s="142">
        <f>'Travel Expense Request'!C4</f>
        <v>0</v>
      </c>
      <c r="C4" s="142"/>
      <c r="D4" s="142"/>
      <c r="E4" s="142"/>
      <c r="F4" s="35" t="s">
        <v>121</v>
      </c>
      <c r="G4" s="142">
        <f>'Travel Expense Request'!H4</f>
        <v>0</v>
      </c>
      <c r="H4" s="142"/>
      <c r="I4" s="142"/>
      <c r="J4" s="142"/>
    </row>
    <row r="5" spans="1:14" ht="24.75" customHeight="1">
      <c r="A5" s="35" t="s">
        <v>122</v>
      </c>
      <c r="B5" s="144">
        <f>'Travel Expense Request'!C5</f>
        <v>0</v>
      </c>
      <c r="C5" s="144"/>
      <c r="D5" s="144"/>
      <c r="E5" s="144"/>
      <c r="F5" s="35" t="s">
        <v>120</v>
      </c>
      <c r="G5" s="144">
        <f>'Travel Expense Request'!H5</f>
        <v>0</v>
      </c>
      <c r="H5" s="144"/>
      <c r="I5" s="144"/>
      <c r="J5" s="144"/>
    </row>
    <row r="6" spans="1:14" ht="28.5" customHeight="1">
      <c r="A6" s="35" t="s">
        <v>123</v>
      </c>
      <c r="B6" s="140">
        <f>'Travel Expense Request'!C6</f>
        <v>0</v>
      </c>
      <c r="C6" s="140"/>
      <c r="D6" s="140"/>
      <c r="E6" s="140"/>
      <c r="F6" s="35" t="s">
        <v>140</v>
      </c>
      <c r="G6" s="145">
        <f>'Travel Expense Request'!H6</f>
        <v>0</v>
      </c>
      <c r="H6" s="145"/>
      <c r="I6" s="145"/>
      <c r="J6" s="145"/>
    </row>
    <row r="7" spans="1:14" ht="24.75" customHeight="1">
      <c r="A7" s="35" t="s">
        <v>124</v>
      </c>
      <c r="B7" s="140">
        <f>'Travel Expense Request'!C7</f>
        <v>0</v>
      </c>
      <c r="C7" s="140"/>
      <c r="D7" s="140"/>
      <c r="E7" s="140"/>
      <c r="F7" s="36" t="s">
        <v>119</v>
      </c>
      <c r="G7" s="145">
        <f>'Travel Expense Request'!H7</f>
        <v>0</v>
      </c>
      <c r="H7" s="145"/>
      <c r="I7" s="145"/>
      <c r="J7" s="145"/>
    </row>
    <row r="8" spans="1:14" ht="24.75" customHeight="1">
      <c r="A8" s="36" t="s">
        <v>141</v>
      </c>
      <c r="B8" s="96">
        <f>'Travel Expense Request'!C8</f>
        <v>0</v>
      </c>
      <c r="C8" s="96"/>
      <c r="D8" s="96"/>
      <c r="E8" s="96"/>
      <c r="F8" s="35" t="s">
        <v>118</v>
      </c>
      <c r="G8" s="140">
        <f>'Travel Expense Request'!H8</f>
        <v>0</v>
      </c>
      <c r="H8" s="140"/>
      <c r="I8" s="140"/>
      <c r="J8" s="140"/>
    </row>
    <row r="9" spans="1:14" ht="10.5" customHeight="1">
      <c r="A9" s="85"/>
      <c r="B9" s="20"/>
      <c r="C9" s="20"/>
      <c r="D9" s="20"/>
      <c r="E9" s="20"/>
    </row>
    <row r="10" spans="1:14" ht="18" customHeight="1">
      <c r="A10" s="85"/>
      <c r="B10" s="20"/>
      <c r="C10" s="20"/>
      <c r="D10" s="20"/>
      <c r="E10" s="20"/>
      <c r="F10" s="35"/>
      <c r="G10" s="20"/>
      <c r="H10" s="20"/>
      <c r="I10" s="20"/>
      <c r="J10" s="82" t="s">
        <v>117</v>
      </c>
    </row>
    <row r="11" spans="1:14" ht="11.25" customHeight="1">
      <c r="A11" s="45" t="s">
        <v>4</v>
      </c>
      <c r="B11" s="45"/>
      <c r="C11" s="45"/>
      <c r="D11" s="45"/>
      <c r="E11" s="45"/>
      <c r="G11" s="45"/>
      <c r="H11" s="45"/>
      <c r="I11" s="45"/>
      <c r="J11" s="46" t="s">
        <v>116</v>
      </c>
      <c r="L11" s="86"/>
    </row>
    <row r="12" spans="1:14">
      <c r="A12" s="155" t="s">
        <v>5</v>
      </c>
      <c r="B12" s="155"/>
      <c r="C12" s="155"/>
      <c r="D12" s="155"/>
      <c r="E12" s="155"/>
      <c r="F12" s="155"/>
      <c r="G12" s="155"/>
      <c r="H12" s="155"/>
      <c r="I12" s="155"/>
      <c r="J12" s="155"/>
      <c r="L12" s="86"/>
    </row>
    <row r="13" spans="1:14" ht="17.100000000000001" customHeight="1">
      <c r="A13" s="24" t="s">
        <v>158</v>
      </c>
      <c r="B13" s="103"/>
      <c r="C13" s="103"/>
      <c r="D13" s="103"/>
      <c r="E13" s="103"/>
      <c r="F13" s="103"/>
      <c r="G13" s="104" t="s">
        <v>37</v>
      </c>
      <c r="H13" s="103"/>
      <c r="I13" s="103"/>
      <c r="J13" s="25"/>
      <c r="L13" s="49">
        <v>50710</v>
      </c>
      <c r="N13" s="101"/>
    </row>
    <row r="14" spans="1:14" ht="17.100000000000001" customHeight="1">
      <c r="A14" s="24" t="s">
        <v>165</v>
      </c>
      <c r="B14" s="103"/>
      <c r="C14" s="103"/>
      <c r="D14" s="103"/>
      <c r="E14" s="103"/>
      <c r="F14" s="103"/>
      <c r="G14" s="104" t="s">
        <v>3</v>
      </c>
      <c r="H14" s="103"/>
      <c r="I14" s="103"/>
      <c r="J14" s="26"/>
      <c r="L14" s="49">
        <v>50710</v>
      </c>
      <c r="N14" s="101"/>
    </row>
    <row r="15" spans="1:14" ht="17.100000000000001" customHeight="1">
      <c r="A15" s="24" t="s">
        <v>161</v>
      </c>
      <c r="B15" s="103"/>
      <c r="C15" s="103"/>
      <c r="D15" s="103"/>
      <c r="E15" s="103"/>
      <c r="F15" s="103"/>
      <c r="G15" s="104" t="s">
        <v>37</v>
      </c>
      <c r="H15" s="103"/>
      <c r="I15" s="103"/>
      <c r="J15" s="25"/>
      <c r="L15" s="49">
        <v>50720</v>
      </c>
      <c r="N15" s="101"/>
    </row>
    <row r="16" spans="1:14" ht="17.100000000000001" customHeight="1">
      <c r="A16" s="24" t="s">
        <v>166</v>
      </c>
      <c r="B16" s="103"/>
      <c r="C16" s="103"/>
      <c r="D16" s="103"/>
      <c r="E16" s="103"/>
      <c r="F16" s="103"/>
      <c r="G16" s="104" t="s">
        <v>3</v>
      </c>
      <c r="H16" s="103"/>
      <c r="I16" s="103"/>
      <c r="J16" s="26"/>
      <c r="L16" s="49">
        <v>50720</v>
      </c>
      <c r="N16" s="101"/>
    </row>
    <row r="17" spans="1:15" ht="17.100000000000001" customHeight="1">
      <c r="A17" s="24" t="s">
        <v>167</v>
      </c>
      <c r="B17" s="162" t="s">
        <v>86</v>
      </c>
      <c r="C17" s="162"/>
      <c r="D17" s="162"/>
      <c r="E17" s="162"/>
      <c r="F17" s="162"/>
      <c r="G17" s="162"/>
      <c r="H17" s="162"/>
      <c r="I17" s="100"/>
      <c r="J17" s="26"/>
      <c r="L17" s="49">
        <v>50730</v>
      </c>
    </row>
    <row r="18" spans="1:15" ht="17.100000000000001" customHeight="1">
      <c r="A18" s="24" t="s">
        <v>168</v>
      </c>
      <c r="B18" s="165" t="s">
        <v>1</v>
      </c>
      <c r="C18" s="165"/>
      <c r="D18" s="165"/>
      <c r="E18" s="165"/>
      <c r="F18" s="165"/>
      <c r="G18" s="165"/>
      <c r="H18" s="165"/>
      <c r="I18" s="165"/>
      <c r="J18" s="26"/>
      <c r="L18" s="49">
        <v>50755</v>
      </c>
    </row>
    <row r="19" spans="1:15" ht="17.100000000000001" customHeight="1">
      <c r="A19" s="24" t="s">
        <v>169</v>
      </c>
      <c r="B19" s="165" t="s">
        <v>1</v>
      </c>
      <c r="C19" s="165"/>
      <c r="D19" s="165"/>
      <c r="E19" s="165"/>
      <c r="F19" s="165"/>
      <c r="G19" s="165"/>
      <c r="H19" s="165"/>
      <c r="I19" s="165"/>
      <c r="J19" s="26"/>
      <c r="L19" s="49">
        <v>50755</v>
      </c>
    </row>
    <row r="20" spans="1:15" ht="17.100000000000001" customHeight="1">
      <c r="A20" s="24" t="s">
        <v>170</v>
      </c>
      <c r="B20" s="165" t="s">
        <v>2</v>
      </c>
      <c r="C20" s="165"/>
      <c r="D20" s="165"/>
      <c r="E20" s="165"/>
      <c r="F20" s="165"/>
      <c r="G20" s="165"/>
      <c r="H20" s="165"/>
      <c r="I20" s="165"/>
      <c r="J20" s="26"/>
      <c r="L20" s="49">
        <v>50755</v>
      </c>
    </row>
    <row r="21" spans="1:15" ht="17.100000000000001" customHeight="1">
      <c r="A21" s="24" t="s">
        <v>171</v>
      </c>
      <c r="B21" s="156"/>
      <c r="C21" s="156"/>
      <c r="D21" s="156"/>
      <c r="E21" s="156"/>
      <c r="F21" s="156"/>
      <c r="G21" s="156"/>
      <c r="H21" s="156"/>
      <c r="J21" s="26"/>
      <c r="L21" s="49"/>
    </row>
    <row r="22" spans="1:15" ht="17.100000000000001" customHeight="1">
      <c r="A22" s="24" t="s">
        <v>171</v>
      </c>
      <c r="B22" s="163"/>
      <c r="C22" s="163"/>
      <c r="D22" s="163"/>
      <c r="E22" s="163"/>
      <c r="F22" s="163"/>
      <c r="G22" s="163"/>
      <c r="H22" s="163"/>
      <c r="J22" s="26"/>
      <c r="L22" s="49"/>
    </row>
    <row r="23" spans="1:15" ht="5.45" customHeight="1" thickBot="1">
      <c r="A23" s="24"/>
      <c r="B23" s="97"/>
      <c r="C23" s="97"/>
      <c r="D23" s="97"/>
      <c r="E23" s="97"/>
      <c r="F23" s="97"/>
      <c r="G23" s="97"/>
      <c r="H23" s="97"/>
      <c r="J23" s="98"/>
      <c r="L23" s="49"/>
    </row>
    <row r="24" spans="1:15" ht="21.75" customHeight="1" thickBot="1">
      <c r="A24" s="159" t="s">
        <v>18</v>
      </c>
      <c r="B24" s="160"/>
      <c r="C24" s="160"/>
      <c r="D24" s="160"/>
      <c r="E24" s="161"/>
      <c r="F24" s="161"/>
      <c r="G24" s="161"/>
      <c r="H24" s="161"/>
      <c r="I24" s="161"/>
      <c r="J24" s="99">
        <f>SUM(J13:J22)</f>
        <v>0</v>
      </c>
      <c r="L24" s="49"/>
    </row>
    <row r="25" spans="1:15" customFormat="1" ht="9" customHeight="1">
      <c r="L25" s="67"/>
    </row>
    <row r="26" spans="1:15">
      <c r="A26" s="155" t="s">
        <v>6</v>
      </c>
      <c r="B26" s="155"/>
      <c r="C26" s="155"/>
      <c r="D26" s="155"/>
      <c r="E26" s="155"/>
      <c r="F26" s="155"/>
      <c r="G26" s="155"/>
      <c r="H26" s="155"/>
      <c r="I26" s="155"/>
      <c r="J26" s="155"/>
      <c r="L26" s="49"/>
    </row>
    <row r="27" spans="1:15" customFormat="1" ht="3.75" customHeight="1" thickBot="1">
      <c r="L27" s="67"/>
    </row>
    <row r="28" spans="1:15" s="31" customFormat="1" ht="24" customHeight="1" thickBot="1">
      <c r="A28" s="243" t="s">
        <v>162</v>
      </c>
      <c r="B28" s="244" t="s">
        <v>7</v>
      </c>
      <c r="C28" s="244"/>
      <c r="D28" s="244"/>
      <c r="E28" s="245">
        <f>+'Travel Expense Request'!F28</f>
        <v>201</v>
      </c>
      <c r="F28" s="246" t="s">
        <v>8</v>
      </c>
      <c r="G28" s="152"/>
      <c r="H28" s="153"/>
      <c r="J28" s="247">
        <f>E28*G28</f>
        <v>0</v>
      </c>
      <c r="K28"/>
      <c r="L28" s="49"/>
      <c r="O28" s="43"/>
    </row>
    <row r="29" spans="1:15" ht="3.75" customHeight="1" thickBot="1">
      <c r="A29" s="24"/>
      <c r="E29" s="41"/>
      <c r="F29" s="20"/>
      <c r="G29" s="20"/>
      <c r="H29" s="29">
        <v>415.2</v>
      </c>
      <c r="J29" s="65"/>
      <c r="L29" s="49"/>
    </row>
    <row r="30" spans="1:15" ht="30.75" customHeight="1" thickBot="1">
      <c r="A30" s="124" t="s">
        <v>16</v>
      </c>
      <c r="B30" s="127" t="s">
        <v>111</v>
      </c>
      <c r="C30" s="127"/>
      <c r="D30" s="127"/>
      <c r="E30" s="241">
        <f>+'Travel Expense Request'!F30</f>
        <v>0.73</v>
      </c>
      <c r="F30" s="44" t="s">
        <v>9</v>
      </c>
      <c r="G30" s="152"/>
      <c r="H30" s="153"/>
      <c r="J30" s="64">
        <f>G30*E30</f>
        <v>0</v>
      </c>
      <c r="L30" s="49">
        <v>50750</v>
      </c>
    </row>
    <row r="31" spans="1:15" ht="3.75" customHeight="1" thickBot="1">
      <c r="A31" s="124"/>
      <c r="B31" s="22"/>
      <c r="C31" s="22"/>
      <c r="D31" s="22"/>
      <c r="E31" s="241"/>
      <c r="F31" s="35"/>
      <c r="G31" s="32"/>
      <c r="H31" s="32"/>
      <c r="J31" s="66"/>
      <c r="L31" s="49"/>
    </row>
    <row r="32" spans="1:15" ht="33.75" customHeight="1" thickBot="1">
      <c r="A32" s="124"/>
      <c r="B32" s="127" t="s">
        <v>112</v>
      </c>
      <c r="C32" s="127"/>
      <c r="D32" s="127"/>
      <c r="E32" s="241">
        <f>+'Travel Expense Request'!F32</f>
        <v>0.67</v>
      </c>
      <c r="F32" s="44" t="s">
        <v>9</v>
      </c>
      <c r="G32" s="152"/>
      <c r="H32" s="153"/>
      <c r="J32" s="64">
        <f>G32*E32</f>
        <v>0</v>
      </c>
      <c r="L32" s="49">
        <v>50750</v>
      </c>
    </row>
    <row r="33" spans="1:20" ht="3.75" customHeight="1" thickBot="1">
      <c r="A33" s="24"/>
      <c r="B33" s="22"/>
      <c r="C33" s="22"/>
      <c r="D33" s="22"/>
      <c r="E33" s="30"/>
      <c r="F33" s="35"/>
      <c r="G33" s="32"/>
      <c r="H33" s="32"/>
      <c r="J33" s="66"/>
      <c r="L33" s="49"/>
    </row>
    <row r="34" spans="1:20" ht="21.75" customHeight="1" thickBot="1">
      <c r="A34" s="128" t="s">
        <v>24</v>
      </c>
      <c r="B34" s="169" t="s">
        <v>113</v>
      </c>
      <c r="C34" s="169"/>
      <c r="D34" s="169"/>
      <c r="E34" s="73">
        <f>+'Travel Expense Request'!F34</f>
        <v>26.15</v>
      </c>
      <c r="F34" s="74" t="s">
        <v>10</v>
      </c>
      <c r="G34" s="152"/>
      <c r="H34" s="153"/>
      <c r="I34" s="31"/>
      <c r="J34" s="64">
        <f>G34*E34</f>
        <v>0</v>
      </c>
      <c r="L34" s="49">
        <v>50740</v>
      </c>
    </row>
    <row r="35" spans="1:20" ht="4.3499999999999996" customHeight="1" thickBot="1">
      <c r="A35" s="128"/>
      <c r="B35" s="154"/>
      <c r="C35" s="154"/>
      <c r="D35" s="154"/>
      <c r="E35" s="154"/>
      <c r="F35" s="154"/>
      <c r="G35" s="31"/>
      <c r="H35" s="31"/>
      <c r="I35" s="31"/>
      <c r="J35" s="42"/>
      <c r="L35" s="49"/>
    </row>
    <row r="36" spans="1:20" ht="21.75" customHeight="1" thickBot="1">
      <c r="A36" s="128"/>
      <c r="B36" s="154" t="s">
        <v>114</v>
      </c>
      <c r="C36" s="154"/>
      <c r="D36" s="154"/>
      <c r="E36" s="42">
        <f>+'Travel Expense Request'!F36</f>
        <v>26.65</v>
      </c>
      <c r="F36" s="44" t="s">
        <v>11</v>
      </c>
      <c r="G36" s="152"/>
      <c r="H36" s="153"/>
      <c r="I36" s="31"/>
      <c r="J36" s="64">
        <f>G36*E36</f>
        <v>0</v>
      </c>
      <c r="L36" s="49">
        <v>50740</v>
      </c>
    </row>
    <row r="37" spans="1:20" ht="4.3499999999999996" customHeight="1" thickBot="1">
      <c r="A37" s="128"/>
      <c r="B37" s="167"/>
      <c r="C37" s="167"/>
      <c r="D37" s="167"/>
      <c r="E37" s="167"/>
      <c r="F37" s="167"/>
      <c r="G37" s="31"/>
      <c r="H37" s="31"/>
      <c r="I37" s="31"/>
      <c r="J37" s="42"/>
      <c r="L37" s="49"/>
    </row>
    <row r="38" spans="1:20" ht="21.75" customHeight="1" thickBot="1">
      <c r="A38" s="128"/>
      <c r="B38" s="171" t="s">
        <v>115</v>
      </c>
      <c r="C38" s="171"/>
      <c r="D38" s="171"/>
      <c r="E38" s="75">
        <f>+'Travel Expense Request'!F38</f>
        <v>58.6</v>
      </c>
      <c r="F38" s="76" t="s">
        <v>12</v>
      </c>
      <c r="G38" s="152"/>
      <c r="H38" s="153"/>
      <c r="I38" s="31"/>
      <c r="J38" s="64">
        <f>G38*E38</f>
        <v>0</v>
      </c>
      <c r="L38" s="49">
        <v>50740</v>
      </c>
    </row>
    <row r="39" spans="1:20" ht="9" customHeight="1" thickBot="1">
      <c r="A39" s="37"/>
      <c r="B39" s="170"/>
      <c r="C39" s="170"/>
      <c r="D39" s="170"/>
      <c r="E39" s="170"/>
      <c r="F39" s="170"/>
      <c r="G39" s="170"/>
      <c r="H39" s="170"/>
      <c r="J39" s="78"/>
      <c r="L39" s="49"/>
    </row>
    <row r="40" spans="1:20" ht="18.95" customHeight="1" thickBot="1">
      <c r="A40" s="24" t="s">
        <v>13</v>
      </c>
      <c r="B40" s="19" t="s">
        <v>7</v>
      </c>
      <c r="E40" s="30">
        <f>+'Travel Expense Request'!F40</f>
        <v>17.5</v>
      </c>
      <c r="F40" s="35" t="s">
        <v>14</v>
      </c>
      <c r="G40" s="152"/>
      <c r="H40" s="153"/>
      <c r="J40" s="64">
        <f>G40*E40</f>
        <v>0</v>
      </c>
      <c r="L40" s="242">
        <v>50740</v>
      </c>
      <c r="N40" s="101"/>
    </row>
    <row r="41" spans="1:20" customFormat="1" ht="3.75" customHeight="1" thickBot="1">
      <c r="J41" s="67"/>
      <c r="L41" s="77"/>
      <c r="R41" s="19"/>
      <c r="S41" s="19"/>
      <c r="T41" s="19"/>
    </row>
    <row r="42" spans="1:20" ht="18.600000000000001" customHeight="1" thickBot="1">
      <c r="A42" s="19" t="s">
        <v>172</v>
      </c>
      <c r="B42" s="164"/>
      <c r="C42" s="164"/>
      <c r="D42" s="164"/>
      <c r="G42" s="152"/>
      <c r="H42" s="153"/>
      <c r="J42" s="64">
        <f>+G42</f>
        <v>0</v>
      </c>
      <c r="L42" s="49">
        <v>50755</v>
      </c>
    </row>
    <row r="43" spans="1:20" ht="18.600000000000001" customHeight="1">
      <c r="A43" s="166" t="s">
        <v>110</v>
      </c>
      <c r="B43" s="134"/>
      <c r="C43" s="134"/>
      <c r="D43" s="134"/>
      <c r="E43" s="134"/>
      <c r="F43" s="134"/>
      <c r="G43" s="134"/>
      <c r="H43" s="134"/>
      <c r="J43" s="26"/>
      <c r="L43" s="49"/>
    </row>
    <row r="44" spans="1:20" ht="18.600000000000001" customHeight="1">
      <c r="A44" s="166"/>
      <c r="B44" s="168"/>
      <c r="C44" s="168"/>
      <c r="D44" s="168"/>
      <c r="E44" s="168"/>
      <c r="F44" s="168"/>
      <c r="G44" s="168"/>
      <c r="H44" s="168"/>
      <c r="J44" s="26"/>
      <c r="L44" s="49"/>
    </row>
    <row r="45" spans="1:20" ht="16.5" thickBot="1">
      <c r="A45" s="166"/>
      <c r="B45" s="178"/>
      <c r="C45" s="178"/>
      <c r="D45" s="178"/>
      <c r="E45" s="178"/>
      <c r="F45" s="178"/>
      <c r="G45" s="178"/>
      <c r="H45" s="178"/>
      <c r="J45" s="87"/>
      <c r="L45" s="49"/>
    </row>
    <row r="46" spans="1:20" s="31" customFormat="1" ht="21" customHeight="1" thickBot="1">
      <c r="A46" s="146" t="s">
        <v>157</v>
      </c>
      <c r="B46" s="147"/>
      <c r="C46" s="147"/>
      <c r="D46" s="147"/>
      <c r="E46" s="147"/>
      <c r="F46" s="147"/>
      <c r="G46" s="147"/>
      <c r="H46" s="147"/>
      <c r="I46" s="147"/>
      <c r="J46" s="79">
        <f>J24+J48</f>
        <v>0</v>
      </c>
      <c r="K46" s="67"/>
      <c r="L46" s="49"/>
    </row>
    <row r="47" spans="1:20" ht="26.25" customHeight="1">
      <c r="A47" s="20"/>
      <c r="B47" s="20"/>
      <c r="C47" s="20"/>
      <c r="D47" s="20"/>
      <c r="E47" s="20"/>
      <c r="F47" s="20"/>
      <c r="G47" s="20"/>
      <c r="H47" s="20"/>
      <c r="I47" s="20"/>
      <c r="L47" s="19"/>
    </row>
    <row r="48" spans="1:20" s="31" customFormat="1" ht="22.5" customHeight="1" thickBot="1">
      <c r="A48" s="148" t="s">
        <v>17</v>
      </c>
      <c r="B48" s="149"/>
      <c r="C48" s="149"/>
      <c r="D48" s="149"/>
      <c r="E48" s="149"/>
      <c r="F48" s="149"/>
      <c r="G48" s="149"/>
      <c r="H48" s="149"/>
      <c r="I48" s="149"/>
      <c r="J48" s="80">
        <f>SUM(J28:J45)</f>
        <v>0</v>
      </c>
      <c r="K48" s="67"/>
    </row>
    <row r="49" spans="1:21">
      <c r="A49" s="88"/>
      <c r="B49" s="113" t="s">
        <v>38</v>
      </c>
      <c r="C49" s="112"/>
      <c r="D49" s="111" t="s">
        <v>39</v>
      </c>
      <c r="E49" s="109" t="s">
        <v>174</v>
      </c>
      <c r="F49" s="109"/>
      <c r="G49" s="39"/>
      <c r="H49" s="38" t="s">
        <v>40</v>
      </c>
      <c r="I49" s="39"/>
      <c r="J49" s="55">
        <f>J34+J36+J38+J40</f>
        <v>0</v>
      </c>
      <c r="L49" s="49"/>
      <c r="U49"/>
    </row>
    <row r="50" spans="1:21">
      <c r="A50" s="88"/>
      <c r="B50" s="112"/>
      <c r="C50" s="112"/>
      <c r="D50" s="111" t="s">
        <v>39</v>
      </c>
      <c r="E50" s="110" t="s">
        <v>175</v>
      </c>
      <c r="F50" s="110"/>
      <c r="G50" s="39"/>
      <c r="H50" s="38" t="s">
        <v>40</v>
      </c>
      <c r="I50" s="39"/>
      <c r="J50" s="55">
        <f>+J30+J32</f>
        <v>0</v>
      </c>
      <c r="L50" s="19"/>
      <c r="R50"/>
      <c r="S50"/>
      <c r="T50"/>
      <c r="U50"/>
    </row>
    <row r="51" spans="1:21">
      <c r="A51" s="88"/>
      <c r="B51" s="112"/>
      <c r="C51" s="112"/>
      <c r="D51" s="111" t="s">
        <v>39</v>
      </c>
      <c r="E51" s="110" t="s">
        <v>176</v>
      </c>
      <c r="F51" s="110"/>
      <c r="G51" s="39"/>
      <c r="H51" s="38" t="s">
        <v>40</v>
      </c>
      <c r="I51" s="39"/>
      <c r="J51" s="55">
        <f>+J42</f>
        <v>0</v>
      </c>
      <c r="R51"/>
      <c r="S51"/>
      <c r="T51"/>
      <c r="U51"/>
    </row>
    <row r="52" spans="1:21" ht="16.5" thickBot="1">
      <c r="A52" s="88"/>
      <c r="B52" s="112"/>
      <c r="C52" s="112"/>
      <c r="D52" s="111" t="s">
        <v>39</v>
      </c>
      <c r="E52" s="179"/>
      <c r="F52" s="179"/>
      <c r="G52" s="40"/>
      <c r="H52" s="38" t="s">
        <v>40</v>
      </c>
      <c r="I52" s="90"/>
      <c r="J52" s="92">
        <f>J43+J44</f>
        <v>0</v>
      </c>
      <c r="L52" s="172" t="s">
        <v>173</v>
      </c>
      <c r="M52" s="173"/>
      <c r="N52" s="173"/>
      <c r="O52" s="173"/>
      <c r="P52" s="174"/>
      <c r="R52"/>
      <c r="S52"/>
      <c r="T52"/>
      <c r="U52"/>
    </row>
    <row r="53" spans="1:21" ht="21" customHeight="1" thickTop="1">
      <c r="A53" s="91"/>
      <c r="B53" s="89"/>
      <c r="C53" s="150"/>
      <c r="D53" s="150"/>
      <c r="E53" s="150"/>
      <c r="F53" s="114" t="s">
        <v>126</v>
      </c>
      <c r="G53" s="115"/>
      <c r="H53" s="115"/>
      <c r="I53" s="116"/>
      <c r="J53" s="117">
        <f>SUM(H49:J52)</f>
        <v>0</v>
      </c>
      <c r="L53" s="175"/>
      <c r="M53" s="176"/>
      <c r="N53" s="176"/>
      <c r="O53" s="176"/>
      <c r="P53" s="177"/>
    </row>
    <row r="54" spans="1:21" ht="36" customHeight="1">
      <c r="A54" s="127" t="s">
        <v>27</v>
      </c>
      <c r="B54" s="127"/>
      <c r="C54" s="127"/>
      <c r="D54" s="127"/>
      <c r="E54" s="127"/>
      <c r="F54" s="127"/>
      <c r="G54" s="127"/>
      <c r="H54" s="127"/>
      <c r="I54" s="127"/>
      <c r="J54" s="127"/>
      <c r="L54" s="49"/>
    </row>
    <row r="55" spans="1:21" ht="44.25" customHeight="1">
      <c r="A55" s="157" t="s">
        <v>35</v>
      </c>
      <c r="B55" s="157"/>
      <c r="C55" s="157"/>
      <c r="D55" s="157"/>
      <c r="E55" s="157"/>
      <c r="F55" s="157"/>
      <c r="G55" s="157"/>
      <c r="H55" s="157"/>
      <c r="I55" s="157"/>
      <c r="J55" s="157"/>
    </row>
    <row r="56" spans="1:21" ht="24" customHeight="1">
      <c r="A56" s="19" t="s">
        <v>19</v>
      </c>
      <c r="B56" s="122"/>
      <c r="C56" s="122"/>
      <c r="D56" s="122"/>
      <c r="E56" s="122"/>
      <c r="F56" s="122"/>
      <c r="G56" s="123" t="s">
        <v>20</v>
      </c>
      <c r="H56" s="123"/>
      <c r="I56" s="123"/>
      <c r="J56" s="34"/>
    </row>
    <row r="57" spans="1:21" ht="31.5" customHeight="1">
      <c r="A57" s="22" t="s">
        <v>28</v>
      </c>
      <c r="B57" s="122"/>
      <c r="C57" s="122"/>
      <c r="D57" s="122"/>
      <c r="E57" s="122"/>
      <c r="F57" s="122"/>
      <c r="G57" s="123" t="s">
        <v>20</v>
      </c>
      <c r="H57" s="123"/>
      <c r="I57" s="123"/>
      <c r="J57" s="34"/>
    </row>
  </sheetData>
  <sheetProtection algorithmName="SHA-512" hashValue="11entFl2kTUySxNDmsf4rKa+2IXT9/ng4N+TZ2ScsdnqnJLJCw59xQZsxTQMjBT7yLyWu8ow4jqY2cRGEduo2w==" saltValue="wQJWJJcmXrLBtCn52iZ9lw==" spinCount="100000" sheet="1" selectLockedCells="1"/>
  <mergeCells count="56">
    <mergeCell ref="L52:P53"/>
    <mergeCell ref="G7:J7"/>
    <mergeCell ref="B45:H45"/>
    <mergeCell ref="B32:D32"/>
    <mergeCell ref="G32:H32"/>
    <mergeCell ref="B19:I19"/>
    <mergeCell ref="G28:H28"/>
    <mergeCell ref="E52:F52"/>
    <mergeCell ref="B20:I20"/>
    <mergeCell ref="B57:F57"/>
    <mergeCell ref="G56:I56"/>
    <mergeCell ref="G57:I57"/>
    <mergeCell ref="A55:J55"/>
    <mergeCell ref="B1:J1"/>
    <mergeCell ref="B2:J2"/>
    <mergeCell ref="B7:E7"/>
    <mergeCell ref="A24:D24"/>
    <mergeCell ref="E24:I24"/>
    <mergeCell ref="B17:H17"/>
    <mergeCell ref="B22:H22"/>
    <mergeCell ref="A30:A32"/>
    <mergeCell ref="B42:D42"/>
    <mergeCell ref="B18:I18"/>
    <mergeCell ref="G5:J5"/>
    <mergeCell ref="A54:J54"/>
    <mergeCell ref="B3:J3"/>
    <mergeCell ref="B6:E6"/>
    <mergeCell ref="G36:H36"/>
    <mergeCell ref="B30:D30"/>
    <mergeCell ref="G30:H30"/>
    <mergeCell ref="B36:D36"/>
    <mergeCell ref="A26:J26"/>
    <mergeCell ref="G4:J4"/>
    <mergeCell ref="G8:J8"/>
    <mergeCell ref="B21:H21"/>
    <mergeCell ref="B4:E4"/>
    <mergeCell ref="A12:J12"/>
    <mergeCell ref="A34:A38"/>
    <mergeCell ref="B35:F35"/>
    <mergeCell ref="B37:F37"/>
    <mergeCell ref="G34:H34"/>
    <mergeCell ref="B5:E5"/>
    <mergeCell ref="G6:J6"/>
    <mergeCell ref="B56:F56"/>
    <mergeCell ref="A46:I46"/>
    <mergeCell ref="A48:I48"/>
    <mergeCell ref="C53:E53"/>
    <mergeCell ref="A43:A45"/>
    <mergeCell ref="B44:H44"/>
    <mergeCell ref="G40:H40"/>
    <mergeCell ref="B43:H43"/>
    <mergeCell ref="G42:H42"/>
    <mergeCell ref="B34:D34"/>
    <mergeCell ref="B39:H39"/>
    <mergeCell ref="G38:H38"/>
    <mergeCell ref="B38:D38"/>
  </mergeCells>
  <printOptions horizontalCentered="1"/>
  <pageMargins left="0.70866141732283472" right="0.70866141732283472" top="0.74803149606299213" bottom="0.74803149606299213" header="0.31496062992125984" footer="0.31496062992125984"/>
  <pageSetup scale="62" orientation="portrait" r:id="rId1"/>
  <headerFooter>
    <oddFooter>&amp;C&amp;P
Travel and Busness Expense Reconciliation</oddFooter>
  </headerFooter>
  <ignoredErrors>
    <ignoredError sqref="C7:E7 H7:J7 C4:E4 C5:E5 C6:E6 H4:J4 H5:J5 H6:J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showGridLines="0" topLeftCell="A9" zoomScaleNormal="100" workbookViewId="0">
      <selection activeCell="E36" sqref="E36:J36"/>
    </sheetView>
  </sheetViews>
  <sheetFormatPr defaultColWidth="9" defaultRowHeight="12.75"/>
  <cols>
    <col min="1" max="16384" width="9" style="4"/>
  </cols>
  <sheetData>
    <row r="1" spans="1:10" ht="13.5" thickBot="1"/>
    <row r="2" spans="1:10">
      <c r="A2" s="18"/>
      <c r="B2" s="17"/>
      <c r="C2" s="17"/>
      <c r="D2" s="17"/>
      <c r="E2" s="17"/>
      <c r="F2" s="17"/>
      <c r="G2" s="17"/>
      <c r="H2" s="17"/>
      <c r="I2" s="17"/>
      <c r="J2" s="16"/>
    </row>
    <row r="3" spans="1:10">
      <c r="A3" s="8"/>
      <c r="J3" s="10"/>
    </row>
    <row r="4" spans="1:10">
      <c r="A4" s="8"/>
      <c r="J4" s="10"/>
    </row>
    <row r="5" spans="1:10">
      <c r="A5" s="8"/>
      <c r="J5" s="10"/>
    </row>
    <row r="6" spans="1:10">
      <c r="A6" s="8"/>
      <c r="J6" s="10"/>
    </row>
    <row r="7" spans="1:10">
      <c r="A7" s="8"/>
      <c r="J7" s="10"/>
    </row>
    <row r="8" spans="1:10">
      <c r="A8" s="8"/>
      <c r="J8" s="10"/>
    </row>
    <row r="9" spans="1:10">
      <c r="A9" s="8"/>
      <c r="J9" s="10"/>
    </row>
    <row r="10" spans="1:10">
      <c r="A10" s="8"/>
      <c r="J10" s="10"/>
    </row>
    <row r="11" spans="1:10">
      <c r="A11" s="8"/>
      <c r="J11" s="10"/>
    </row>
    <row r="12" spans="1:10">
      <c r="A12" s="8"/>
      <c r="J12" s="10"/>
    </row>
    <row r="13" spans="1:10">
      <c r="A13" s="8"/>
      <c r="J13" s="10"/>
    </row>
    <row r="14" spans="1:10" ht="16.5" thickBot="1">
      <c r="A14" s="180" t="s">
        <v>103</v>
      </c>
      <c r="B14" s="181"/>
      <c r="C14" s="181"/>
      <c r="D14" s="182"/>
      <c r="E14" s="182"/>
      <c r="F14" s="182"/>
      <c r="G14" s="182"/>
      <c r="H14" s="182"/>
      <c r="I14" s="182"/>
      <c r="J14" s="183"/>
    </row>
    <row r="15" spans="1:10" ht="14.25">
      <c r="A15" s="8"/>
      <c r="D15" s="105"/>
      <c r="E15" s="105"/>
      <c r="F15" s="105"/>
      <c r="G15" s="105"/>
      <c r="H15" s="105"/>
      <c r="I15" s="105"/>
      <c r="J15" s="106"/>
    </row>
    <row r="16" spans="1:10" ht="22.5" customHeight="1" thickBot="1">
      <c r="A16" s="180" t="s">
        <v>102</v>
      </c>
      <c r="B16" s="181"/>
      <c r="C16" s="181"/>
      <c r="D16" s="184"/>
      <c r="E16" s="184"/>
      <c r="F16" s="184"/>
      <c r="G16" s="184"/>
      <c r="H16" s="184"/>
      <c r="I16" s="184"/>
      <c r="J16" s="185"/>
    </row>
    <row r="17" spans="1:16" ht="12.75" customHeight="1">
      <c r="A17" s="8"/>
      <c r="J17" s="10"/>
    </row>
    <row r="18" spans="1:16" ht="22.5" customHeight="1" thickBot="1">
      <c r="A18" s="180" t="s">
        <v>101</v>
      </c>
      <c r="B18" s="181"/>
      <c r="C18" s="181"/>
      <c r="D18" s="189">
        <f>'Travel Expense Request'!C4</f>
        <v>0</v>
      </c>
      <c r="E18" s="189"/>
      <c r="F18" s="189"/>
      <c r="G18" s="189"/>
      <c r="H18" s="189"/>
      <c r="I18" s="189"/>
      <c r="J18" s="190"/>
    </row>
    <row r="19" spans="1:16" ht="12.75" customHeight="1">
      <c r="A19" s="8"/>
      <c r="D19" s="15"/>
      <c r="J19" s="10"/>
    </row>
    <row r="20" spans="1:16" ht="22.5" customHeight="1" thickBot="1">
      <c r="A20" s="180" t="s">
        <v>100</v>
      </c>
      <c r="B20" s="194"/>
      <c r="C20" s="194"/>
      <c r="D20" s="195"/>
      <c r="E20" s="196"/>
      <c r="F20" s="196"/>
      <c r="G20" s="196"/>
      <c r="H20" s="196"/>
      <c r="I20" s="196"/>
      <c r="J20" s="197"/>
    </row>
    <row r="21" spans="1:16" ht="22.5" customHeight="1" thickBot="1">
      <c r="A21" s="8"/>
      <c r="D21" s="186"/>
      <c r="E21" s="187"/>
      <c r="F21" s="187"/>
      <c r="G21" s="187"/>
      <c r="H21" s="187"/>
      <c r="I21" s="187"/>
      <c r="J21" s="188"/>
    </row>
    <row r="22" spans="1:16" ht="22.5" customHeight="1" thickBot="1">
      <c r="A22" s="8"/>
      <c r="D22" s="187"/>
      <c r="E22" s="187"/>
      <c r="F22" s="187"/>
      <c r="G22" s="187"/>
      <c r="H22" s="187"/>
      <c r="I22" s="187"/>
      <c r="J22" s="188"/>
    </row>
    <row r="23" spans="1:16" ht="12.75" customHeight="1">
      <c r="A23" s="8"/>
      <c r="J23" s="10"/>
      <c r="L23" s="107" t="s">
        <v>178</v>
      </c>
    </row>
    <row r="24" spans="1:16" ht="22.5" customHeight="1" thickBot="1">
      <c r="A24" s="180" t="s">
        <v>99</v>
      </c>
      <c r="B24" s="181"/>
      <c r="C24" s="181"/>
      <c r="D24" s="191">
        <f>SUM(H31:J34)</f>
        <v>0</v>
      </c>
      <c r="E24" s="192"/>
      <c r="F24" s="192"/>
      <c r="G24" s="192"/>
      <c r="H24" s="192"/>
      <c r="I24" s="192"/>
      <c r="J24" s="193"/>
      <c r="L24" s="108" t="b">
        <f>IF(D24,'Travel Expense Reconciliation'!J48)</f>
        <v>0</v>
      </c>
    </row>
    <row r="25" spans="1:16" ht="12.75" customHeight="1">
      <c r="A25" s="8"/>
      <c r="J25" s="10"/>
    </row>
    <row r="26" spans="1:16" ht="22.5" customHeight="1" thickBot="1">
      <c r="A26" s="180" t="s">
        <v>98</v>
      </c>
      <c r="B26" s="181"/>
      <c r="C26" s="181"/>
      <c r="D26" s="198"/>
      <c r="E26" s="198"/>
      <c r="F26" s="198"/>
      <c r="G26" s="198"/>
      <c r="H26" s="198"/>
      <c r="I26" s="198"/>
      <c r="J26" s="199"/>
    </row>
    <row r="27" spans="1:16" ht="22.5" customHeight="1" thickBot="1">
      <c r="A27" s="8"/>
      <c r="D27" s="198"/>
      <c r="E27" s="198"/>
      <c r="F27" s="198"/>
      <c r="G27" s="198"/>
      <c r="H27" s="198"/>
      <c r="I27" s="198"/>
      <c r="J27" s="199"/>
    </row>
    <row r="28" spans="1:16" ht="22.5" customHeight="1" thickBot="1">
      <c r="A28" s="8"/>
      <c r="D28" s="200"/>
      <c r="E28" s="198"/>
      <c r="F28" s="198"/>
      <c r="G28" s="198"/>
      <c r="H28" s="198"/>
      <c r="I28" s="198"/>
      <c r="J28" s="199"/>
    </row>
    <row r="29" spans="1:16" ht="22.5" customHeight="1" thickBot="1">
      <c r="A29" s="8"/>
      <c r="D29" s="200"/>
      <c r="E29" s="198"/>
      <c r="F29" s="198"/>
      <c r="G29" s="198"/>
      <c r="H29" s="198"/>
      <c r="I29" s="198"/>
      <c r="J29" s="199"/>
      <c r="O29" s="14"/>
      <c r="P29" s="13"/>
    </row>
    <row r="30" spans="1:16" ht="12.75" customHeight="1">
      <c r="A30" s="8"/>
      <c r="J30" s="10"/>
    </row>
    <row r="31" spans="1:16" ht="18.75" customHeight="1" thickBot="1">
      <c r="A31" s="180" t="s">
        <v>97</v>
      </c>
      <c r="B31" s="181"/>
      <c r="C31" s="181"/>
      <c r="D31" s="205" t="s">
        <v>88</v>
      </c>
      <c r="E31" s="205"/>
      <c r="F31" s="205"/>
      <c r="G31" s="12"/>
      <c r="H31" s="206">
        <f>'Travel Expense Reconciliation'!J49</f>
        <v>0</v>
      </c>
      <c r="I31" s="206"/>
      <c r="J31" s="207"/>
    </row>
    <row r="32" spans="1:16" ht="18.75" customHeight="1" thickBot="1">
      <c r="A32" s="180" t="s">
        <v>97</v>
      </c>
      <c r="B32" s="181"/>
      <c r="C32" s="181"/>
      <c r="D32" s="208" t="s">
        <v>89</v>
      </c>
      <c r="E32" s="208"/>
      <c r="F32" s="208"/>
      <c r="G32" s="12"/>
      <c r="H32" s="206">
        <f>'Travel Expense Reconciliation'!J50</f>
        <v>0</v>
      </c>
      <c r="I32" s="206"/>
      <c r="J32" s="207"/>
    </row>
    <row r="33" spans="1:10" ht="18.75" customHeight="1" thickBot="1">
      <c r="A33" s="180" t="s">
        <v>97</v>
      </c>
      <c r="B33" s="181"/>
      <c r="C33" s="181"/>
      <c r="D33" s="208" t="s">
        <v>87</v>
      </c>
      <c r="E33" s="208"/>
      <c r="F33" s="208"/>
      <c r="G33" s="12"/>
      <c r="H33" s="206">
        <f>'Travel Expense Reconciliation'!J51</f>
        <v>0</v>
      </c>
      <c r="I33" s="206"/>
      <c r="J33" s="207"/>
    </row>
    <row r="34" spans="1:10" ht="18.75" customHeight="1" thickBot="1">
      <c r="A34" s="180" t="s">
        <v>97</v>
      </c>
      <c r="B34" s="181"/>
      <c r="C34" s="181"/>
      <c r="D34" s="217"/>
      <c r="E34" s="217"/>
      <c r="F34" s="217"/>
      <c r="G34" s="12"/>
      <c r="H34" s="206">
        <f>'Travel Expense Reconciliation'!J52</f>
        <v>0</v>
      </c>
      <c r="I34" s="206"/>
      <c r="J34" s="207"/>
    </row>
    <row r="35" spans="1:10" ht="16.5" customHeight="1">
      <c r="A35" s="8"/>
      <c r="D35" s="201" t="s">
        <v>96</v>
      </c>
      <c r="E35" s="201"/>
      <c r="F35" s="201"/>
      <c r="H35" s="202"/>
      <c r="I35" s="203"/>
      <c r="J35" s="204"/>
    </row>
    <row r="36" spans="1:10" ht="20.25" customHeight="1" thickBot="1">
      <c r="A36" s="219" t="s">
        <v>95</v>
      </c>
      <c r="B36" s="220"/>
      <c r="C36" s="220"/>
      <c r="D36" s="220"/>
      <c r="E36" s="221"/>
      <c r="F36" s="221"/>
      <c r="G36" s="221"/>
      <c r="H36" s="221"/>
      <c r="I36" s="221"/>
      <c r="J36" s="222"/>
    </row>
    <row r="37" spans="1:10" ht="20.25" customHeight="1" thickBot="1">
      <c r="A37" s="11" t="s">
        <v>94</v>
      </c>
      <c r="E37" s="212"/>
      <c r="F37" s="212"/>
      <c r="G37" s="212"/>
      <c r="H37" s="212"/>
      <c r="I37" s="212"/>
      <c r="J37" s="213"/>
    </row>
    <row r="38" spans="1:10" ht="20.25" customHeight="1" thickBot="1">
      <c r="A38" s="81" t="s">
        <v>153</v>
      </c>
      <c r="E38" s="214"/>
      <c r="F38" s="214"/>
      <c r="G38" s="214"/>
      <c r="H38" s="214"/>
      <c r="I38" s="214"/>
      <c r="J38" s="215"/>
    </row>
    <row r="39" spans="1:10" ht="12.75" customHeight="1">
      <c r="A39" s="8"/>
      <c r="J39" s="10"/>
    </row>
    <row r="40" spans="1:10" ht="22.5" customHeight="1" thickBot="1">
      <c r="A40" s="180" t="s">
        <v>93</v>
      </c>
      <c r="B40" s="181"/>
      <c r="C40" s="181"/>
      <c r="E40" s="216" t="s">
        <v>92</v>
      </c>
      <c r="F40" s="217"/>
      <c r="G40" s="217"/>
      <c r="H40" s="217"/>
      <c r="I40" s="217"/>
      <c r="J40" s="218"/>
    </row>
    <row r="41" spans="1:10" ht="22.5" customHeight="1" thickBot="1">
      <c r="A41" s="180" t="s">
        <v>91</v>
      </c>
      <c r="B41" s="181"/>
      <c r="C41" s="181"/>
      <c r="D41" s="9"/>
      <c r="E41" s="209"/>
      <c r="F41" s="209"/>
      <c r="G41" s="209"/>
      <c r="H41" s="209"/>
      <c r="I41" s="209"/>
      <c r="J41" s="210"/>
    </row>
    <row r="42" spans="1:10" ht="16.5" customHeight="1">
      <c r="A42" s="8"/>
      <c r="E42" s="201" t="s">
        <v>90</v>
      </c>
      <c r="F42" s="201"/>
      <c r="G42" s="201"/>
      <c r="H42" s="201"/>
      <c r="I42" s="201"/>
      <c r="J42" s="211"/>
    </row>
    <row r="43" spans="1:10" ht="13.5" thickBot="1">
      <c r="A43" s="7"/>
      <c r="B43" s="6"/>
      <c r="C43" s="6"/>
      <c r="D43" s="6"/>
      <c r="E43" s="6"/>
      <c r="F43" s="6"/>
      <c r="G43" s="6"/>
      <c r="H43" s="6"/>
      <c r="I43" s="6"/>
      <c r="J43" s="5"/>
    </row>
  </sheetData>
  <sheetProtection algorithmName="SHA-512" hashValue="5uh0xTMRRCtESXl1cnIOPtr8scLhUnVN8L7DDpQGpLpLaDjvW+r2CLuKygVWvsJPbuRSOUdttATaYu/DMWtCqQ==" saltValue="DH4HXAr1JJcFc1Vb7P8/eg==" spinCount="100000" sheet="1" selectLockedCells="1"/>
  <mergeCells count="40">
    <mergeCell ref="A36:D36"/>
    <mergeCell ref="E36:J36"/>
    <mergeCell ref="A34:C34"/>
    <mergeCell ref="H34:J34"/>
    <mergeCell ref="D34:F34"/>
    <mergeCell ref="A41:C41"/>
    <mergeCell ref="E41:J41"/>
    <mergeCell ref="E42:J42"/>
    <mergeCell ref="E37:J37"/>
    <mergeCell ref="E38:J38"/>
    <mergeCell ref="A40:C40"/>
    <mergeCell ref="E40:J40"/>
    <mergeCell ref="D28:J28"/>
    <mergeCell ref="D35:F35"/>
    <mergeCell ref="H35:J35"/>
    <mergeCell ref="A31:C31"/>
    <mergeCell ref="D29:J29"/>
    <mergeCell ref="D31:F31"/>
    <mergeCell ref="H31:J31"/>
    <mergeCell ref="A32:C32"/>
    <mergeCell ref="D32:F32"/>
    <mergeCell ref="H32:J32"/>
    <mergeCell ref="A33:C33"/>
    <mergeCell ref="D33:F33"/>
    <mergeCell ref="H33:J33"/>
    <mergeCell ref="D24:J24"/>
    <mergeCell ref="A18:C18"/>
    <mergeCell ref="A20:C20"/>
    <mergeCell ref="D20:J20"/>
    <mergeCell ref="D27:J27"/>
    <mergeCell ref="A26:C26"/>
    <mergeCell ref="D26:J26"/>
    <mergeCell ref="D22:J22"/>
    <mergeCell ref="A24:C24"/>
    <mergeCell ref="A14:C14"/>
    <mergeCell ref="D14:J14"/>
    <mergeCell ref="A16:C16"/>
    <mergeCell ref="D16:J16"/>
    <mergeCell ref="D21:J21"/>
    <mergeCell ref="D18:J18"/>
  </mergeCells>
  <printOptions horizontalCentered="1" verticalCentered="1"/>
  <pageMargins left="0.39370078740157499" right="0.39370078740157499" top="0.53" bottom="0.20866141699999999" header="0.511811023622047" footer="0.511811023622047"/>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6"/>
  <sheetViews>
    <sheetView workbookViewId="0">
      <selection activeCell="Q10" sqref="Q10"/>
    </sheetView>
  </sheetViews>
  <sheetFormatPr defaultColWidth="9" defaultRowHeight="15"/>
  <cols>
    <col min="1" max="16384" width="9" style="1"/>
  </cols>
  <sheetData>
    <row r="1" spans="1:6">
      <c r="A1" s="1" t="s">
        <v>41</v>
      </c>
    </row>
    <row r="2" spans="1:6">
      <c r="A2" s="1" t="s">
        <v>42</v>
      </c>
    </row>
    <row r="3" spans="1:6">
      <c r="A3" s="1" t="s">
        <v>43</v>
      </c>
    </row>
    <row r="4" spans="1:6">
      <c r="A4" s="1" t="s">
        <v>44</v>
      </c>
    </row>
    <row r="6" spans="1:6">
      <c r="B6" s="1" t="s">
        <v>45</v>
      </c>
    </row>
    <row r="7" spans="1:6">
      <c r="A7" s="1" t="s">
        <v>46</v>
      </c>
      <c r="B7" s="2">
        <v>43040</v>
      </c>
      <c r="C7" s="2">
        <v>43374</v>
      </c>
      <c r="D7" s="2">
        <v>43405</v>
      </c>
      <c r="E7" s="1" t="s">
        <v>47</v>
      </c>
      <c r="F7" s="1" t="s">
        <v>48</v>
      </c>
    </row>
    <row r="8" spans="1:6">
      <c r="B8" s="1" t="s">
        <v>49</v>
      </c>
      <c r="E8" s="1" t="s">
        <v>50</v>
      </c>
    </row>
    <row r="9" spans="1:6">
      <c r="A9" s="1" t="s">
        <v>51</v>
      </c>
      <c r="B9" s="1">
        <v>132.69999999999999</v>
      </c>
      <c r="C9" s="1">
        <v>135.6</v>
      </c>
      <c r="D9" s="1">
        <v>135.1</v>
      </c>
      <c r="E9" s="1">
        <v>-0.4</v>
      </c>
      <c r="F9" s="3">
        <v>1.8</v>
      </c>
    </row>
    <row r="10" spans="1:6">
      <c r="A10" s="1" t="s">
        <v>52</v>
      </c>
      <c r="B10" s="1">
        <v>143.30000000000001</v>
      </c>
      <c r="C10" s="1">
        <v>146.30000000000001</v>
      </c>
      <c r="D10" s="1">
        <v>148</v>
      </c>
      <c r="E10" s="1">
        <v>1.2</v>
      </c>
      <c r="F10" s="1">
        <v>3.3</v>
      </c>
    </row>
    <row r="11" spans="1:6">
      <c r="A11" s="1" t="s">
        <v>53</v>
      </c>
      <c r="B11" s="1">
        <v>140.80000000000001</v>
      </c>
      <c r="C11" s="1">
        <v>143.69999999999999</v>
      </c>
      <c r="D11" s="1">
        <v>143.9</v>
      </c>
      <c r="E11" s="1">
        <v>0.1</v>
      </c>
      <c r="F11" s="1">
        <v>2.2000000000000002</v>
      </c>
    </row>
    <row r="12" spans="1:6">
      <c r="A12" s="1" t="s">
        <v>54</v>
      </c>
      <c r="B12" s="1">
        <v>124.8</v>
      </c>
      <c r="C12" s="1">
        <v>126.6</v>
      </c>
      <c r="D12" s="1">
        <v>126.3</v>
      </c>
      <c r="E12" s="1">
        <v>-0.2</v>
      </c>
      <c r="F12" s="1">
        <v>1.2</v>
      </c>
    </row>
    <row r="13" spans="1:6">
      <c r="A13" s="1" t="s">
        <v>55</v>
      </c>
      <c r="B13" s="1">
        <v>91.6</v>
      </c>
      <c r="C13" s="1">
        <v>93.8</v>
      </c>
      <c r="D13" s="1">
        <v>92.6</v>
      </c>
      <c r="E13" s="1">
        <v>-1.3</v>
      </c>
      <c r="F13" s="1">
        <v>1.1000000000000001</v>
      </c>
    </row>
    <row r="14" spans="1:6">
      <c r="A14" s="1" t="s">
        <v>56</v>
      </c>
      <c r="B14" s="1">
        <v>136.5</v>
      </c>
      <c r="C14" s="1">
        <v>139.19999999999999</v>
      </c>
      <c r="D14" s="1">
        <v>137.4</v>
      </c>
      <c r="E14" s="1">
        <v>-1.3</v>
      </c>
      <c r="F14" s="1">
        <v>0.7</v>
      </c>
    </row>
    <row r="15" spans="1:6">
      <c r="A15" s="1" t="s">
        <v>57</v>
      </c>
      <c r="B15" s="1">
        <v>125.3</v>
      </c>
      <c r="C15" s="1">
        <v>128.4</v>
      </c>
      <c r="D15" s="1">
        <v>126.6</v>
      </c>
      <c r="E15" s="1">
        <v>-1.4</v>
      </c>
      <c r="F15" s="1">
        <v>1</v>
      </c>
    </row>
    <row r="16" spans="1:6">
      <c r="A16" s="1" t="s">
        <v>58</v>
      </c>
      <c r="B16" s="1">
        <v>117.2</v>
      </c>
      <c r="C16" s="1">
        <v>120.6</v>
      </c>
      <c r="D16" s="1">
        <v>118.6</v>
      </c>
      <c r="E16" s="1">
        <v>-1.7</v>
      </c>
      <c r="F16" s="1">
        <v>1.2</v>
      </c>
    </row>
    <row r="17" spans="1:6">
      <c r="A17" s="1" t="s">
        <v>59</v>
      </c>
      <c r="B17" s="1">
        <v>166.5</v>
      </c>
      <c r="C17" s="1">
        <v>176.8</v>
      </c>
      <c r="D17" s="1">
        <v>177.4</v>
      </c>
      <c r="E17" s="1">
        <v>0.3</v>
      </c>
      <c r="F17" s="1">
        <v>6.5</v>
      </c>
    </row>
    <row r="18" spans="1:6">
      <c r="B18" s="1" t="s">
        <v>60</v>
      </c>
      <c r="E18" s="1" t="s">
        <v>50</v>
      </c>
    </row>
    <row r="19" spans="1:6">
      <c r="A19" s="1" t="s">
        <v>61</v>
      </c>
      <c r="B19" s="1">
        <v>159.30000000000001</v>
      </c>
      <c r="C19" s="1">
        <v>162.80000000000001</v>
      </c>
      <c r="D19" s="1">
        <v>162.19999999999999</v>
      </c>
      <c r="E19" s="1">
        <v>-0.4</v>
      </c>
      <c r="F19" s="1">
        <v>1.8</v>
      </c>
    </row>
    <row r="20" spans="1:6">
      <c r="B20" s="1" t="s">
        <v>49</v>
      </c>
      <c r="E20" s="1" t="s">
        <v>50</v>
      </c>
    </row>
    <row r="21" spans="1:6">
      <c r="A21" s="1" t="s">
        <v>62</v>
      </c>
      <c r="B21" s="1">
        <v>130.69999999999999</v>
      </c>
      <c r="C21" s="1">
        <v>133.6</v>
      </c>
      <c r="D21" s="1">
        <v>132.69999999999999</v>
      </c>
      <c r="E21" s="1">
        <v>-0.7</v>
      </c>
      <c r="F21" s="1">
        <v>1.5</v>
      </c>
    </row>
    <row r="22" spans="1:6">
      <c r="A22" s="1" t="s">
        <v>63</v>
      </c>
      <c r="B22" s="1">
        <v>128.4</v>
      </c>
      <c r="C22" s="1">
        <v>131.4</v>
      </c>
      <c r="D22" s="1">
        <v>131.1</v>
      </c>
      <c r="E22" s="1">
        <v>-0.2</v>
      </c>
      <c r="F22" s="1">
        <v>2.1</v>
      </c>
    </row>
    <row r="23" spans="1:6">
      <c r="A23" s="1" t="s">
        <v>64</v>
      </c>
      <c r="B23" s="1">
        <v>131.69999999999999</v>
      </c>
      <c r="C23" s="1">
        <v>134.4</v>
      </c>
      <c r="D23" s="1">
        <v>133.9</v>
      </c>
      <c r="E23" s="1">
        <v>-0.4</v>
      </c>
      <c r="F23" s="1">
        <v>1.7</v>
      </c>
    </row>
    <row r="24" spans="1:6">
      <c r="A24" s="1" t="s">
        <v>65</v>
      </c>
      <c r="B24" s="1">
        <v>130.9</v>
      </c>
      <c r="C24" s="1">
        <v>133.9</v>
      </c>
      <c r="D24" s="1">
        <v>133.9</v>
      </c>
      <c r="E24" s="1">
        <v>0</v>
      </c>
      <c r="F24" s="1">
        <v>2.2999999999999998</v>
      </c>
    </row>
    <row r="25" spans="1:6">
      <c r="A25" s="1" t="s">
        <v>66</v>
      </c>
      <c r="B25" s="1">
        <v>131.1</v>
      </c>
      <c r="C25" s="1">
        <v>134.1</v>
      </c>
      <c r="D25" s="1">
        <v>134</v>
      </c>
      <c r="E25" s="1">
        <v>-0.1</v>
      </c>
      <c r="F25" s="1">
        <v>2.2000000000000002</v>
      </c>
    </row>
    <row r="26" spans="1:6">
      <c r="A26" s="1" t="s">
        <v>67</v>
      </c>
      <c r="B26" s="1">
        <v>127.1</v>
      </c>
      <c r="C26" s="1">
        <v>130</v>
      </c>
      <c r="D26" s="1">
        <v>129</v>
      </c>
      <c r="E26" s="1">
        <v>-0.8</v>
      </c>
      <c r="F26" s="1">
        <v>1.5</v>
      </c>
    </row>
    <row r="27" spans="1:6">
      <c r="A27" s="1" t="s">
        <v>68</v>
      </c>
      <c r="B27" s="1">
        <v>160.1</v>
      </c>
      <c r="C27" s="1">
        <v>160.69999999999999</v>
      </c>
      <c r="D27" s="1">
        <v>152.4</v>
      </c>
      <c r="E27" s="1">
        <v>-5.2</v>
      </c>
      <c r="F27" s="1">
        <v>-4.8</v>
      </c>
    </row>
    <row r="28" spans="1:6">
      <c r="A28" s="1" t="s">
        <v>69</v>
      </c>
      <c r="B28" s="1">
        <v>118.3</v>
      </c>
      <c r="C28" s="1">
        <v>119.6</v>
      </c>
      <c r="D28" s="1">
        <v>118.7</v>
      </c>
      <c r="E28" s="1">
        <v>-0.8</v>
      </c>
      <c r="F28" s="1">
        <v>0.3</v>
      </c>
    </row>
    <row r="29" spans="1:6">
      <c r="A29" s="1" t="s">
        <v>70</v>
      </c>
      <c r="B29" s="1">
        <v>88.3</v>
      </c>
      <c r="C29" s="1">
        <v>88.3</v>
      </c>
      <c r="D29" s="1">
        <v>88.4</v>
      </c>
      <c r="E29" s="1">
        <v>0.1</v>
      </c>
      <c r="F29" s="1">
        <v>0.1</v>
      </c>
    </row>
    <row r="30" spans="1:6">
      <c r="A30" s="1" t="s">
        <v>71</v>
      </c>
      <c r="B30" s="1">
        <v>92.7</v>
      </c>
      <c r="C30" s="1">
        <v>95.1</v>
      </c>
      <c r="D30" s="1">
        <v>93.9</v>
      </c>
      <c r="E30" s="1">
        <v>-1.3</v>
      </c>
      <c r="F30" s="1">
        <v>1.3</v>
      </c>
    </row>
    <row r="31" spans="1:6">
      <c r="A31" s="1" t="s">
        <v>72</v>
      </c>
      <c r="B31" s="1">
        <v>144.80000000000001</v>
      </c>
      <c r="C31" s="1">
        <v>146.4</v>
      </c>
      <c r="D31" s="1">
        <v>144.9</v>
      </c>
      <c r="E31" s="1">
        <v>-1</v>
      </c>
      <c r="F31" s="1">
        <v>0.1</v>
      </c>
    </row>
    <row r="32" spans="1:6">
      <c r="A32" s="1" t="s">
        <v>73</v>
      </c>
      <c r="B32" s="1">
        <v>145.6</v>
      </c>
      <c r="C32" s="1">
        <v>150</v>
      </c>
      <c r="D32" s="1">
        <v>149.9</v>
      </c>
      <c r="E32" s="1">
        <v>-0.1</v>
      </c>
      <c r="F32" s="1">
        <v>3</v>
      </c>
    </row>
    <row r="35" spans="1:2">
      <c r="A35" s="1" t="s">
        <v>74</v>
      </c>
    </row>
    <row r="36" spans="1:2">
      <c r="A36" s="1">
        <v>1</v>
      </c>
      <c r="B36" s="1" t="s">
        <v>75</v>
      </c>
    </row>
    <row r="37" spans="1:2">
      <c r="A37" s="1">
        <v>2</v>
      </c>
      <c r="B37" s="1" t="s">
        <v>76</v>
      </c>
    </row>
    <row r="38" spans="1:2">
      <c r="A38" s="1">
        <v>3</v>
      </c>
      <c r="B38" s="1" t="s">
        <v>77</v>
      </c>
    </row>
    <row r="39" spans="1:2">
      <c r="A39" s="1">
        <v>4</v>
      </c>
      <c r="B39" s="1" t="s">
        <v>78</v>
      </c>
    </row>
    <row r="40" spans="1:2">
      <c r="A40" s="1">
        <v>5</v>
      </c>
      <c r="B40" s="1" t="s">
        <v>79</v>
      </c>
    </row>
    <row r="41" spans="1:2">
      <c r="A41" s="1">
        <v>6</v>
      </c>
      <c r="B41" s="1" t="s">
        <v>80</v>
      </c>
    </row>
    <row r="42" spans="1:2">
      <c r="A42" s="1">
        <v>7</v>
      </c>
      <c r="B42" s="1" t="s">
        <v>81</v>
      </c>
    </row>
    <row r="43" spans="1:2">
      <c r="A43" s="1">
        <v>8</v>
      </c>
      <c r="B43" s="1" t="s">
        <v>82</v>
      </c>
    </row>
    <row r="45" spans="1:2">
      <c r="A45" s="1" t="s">
        <v>83</v>
      </c>
    </row>
    <row r="46" spans="1:2">
      <c r="A46" s="1"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J39" sqref="J39"/>
    </sheetView>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Travel Expense Request</vt:lpstr>
      <vt:lpstr>Travel Expense Reconciliation</vt:lpstr>
      <vt:lpstr>Cheque Request</vt:lpstr>
      <vt:lpstr>1810000413-eng (1)</vt:lpstr>
      <vt:lpstr>0=</vt:lpstr>
      <vt:lpstr>'Cheque Request'!Print_Area</vt:lpstr>
      <vt:lpstr>'Travel Expense Reconciliation'!Print_Area</vt:lpstr>
      <vt:lpstr>'Travel Expense Request'!Print_Area</vt:lpstr>
      <vt:lpstr>'Travel Expense Reconciliation'!Print_Titles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Hunter</dc:creator>
  <cp:lastModifiedBy>Stephens, Tracy</cp:lastModifiedBy>
  <cp:lastPrinted>2026-01-02T18:40:42Z</cp:lastPrinted>
  <dcterms:created xsi:type="dcterms:W3CDTF">2014-04-07T14:31:17Z</dcterms:created>
  <dcterms:modified xsi:type="dcterms:W3CDTF">2026-03-09T18:17:42Z</dcterms:modified>
</cp:coreProperties>
</file>